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Кабель ОКБ, ОКЛ\"/>
    </mc:Choice>
  </mc:AlternateContent>
  <bookViews>
    <workbookView xWindow="240" yWindow="30" windowWidth="19980" windowHeight="10110"/>
  </bookViews>
  <sheets>
    <sheet name="спецификация" sheetId="1" r:id="rId1"/>
    <sheet name="XLR_NoRangeSheet" sheetId="2" state="veryHidden" r:id="rId2"/>
    <sheet name="график поставки" sheetId="3" r:id="rId3"/>
  </sheets>
  <definedNames>
    <definedName name="Query1">спецификация!$A$7:$AE$36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спецификация!$A$42:$Q$42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P56" i="3" l="1"/>
  <c r="P55" i="3"/>
  <c r="P53" i="3"/>
  <c r="P52" i="3"/>
  <c r="P51" i="3"/>
  <c r="P50" i="3"/>
  <c r="P44" i="3"/>
  <c r="P43" i="3"/>
  <c r="P42" i="3"/>
  <c r="P40" i="3"/>
  <c r="P37" i="3"/>
  <c r="P36" i="3"/>
  <c r="P34" i="3"/>
  <c r="P33" i="3"/>
  <c r="P32" i="3"/>
  <c r="P31" i="3"/>
  <c r="P30" i="3"/>
  <c r="P29" i="3"/>
  <c r="P28" i="3"/>
  <c r="P27" i="3"/>
  <c r="P26" i="3"/>
  <c r="P19" i="3"/>
  <c r="P18" i="3"/>
  <c r="P17" i="3"/>
  <c r="P12" i="3"/>
  <c r="P11" i="3"/>
  <c r="P10" i="3"/>
  <c r="P8" i="3"/>
  <c r="P60" i="3" s="1"/>
  <c r="P7" i="3"/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7" i="1"/>
  <c r="O36" i="1" l="1"/>
  <c r="N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O37" i="1" l="1"/>
</calcChain>
</file>

<file path=xl/sharedStrings.xml><?xml version="1.0" encoding="utf-8"?>
<sst xmlns="http://schemas.openxmlformats.org/spreadsheetml/2006/main" count="401" uniqueCount="196">
  <si>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</si>
  <si>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</si>
  <si>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</si>
  <si>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</si>
  <si>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</si>
  <si>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</si>
  <si>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</si>
  <si>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</si>
  <si>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</si>
  <si>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</si>
  <si>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</si>
  <si>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</si>
  <si>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</si>
  <si>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</si>
  <si>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</si>
  <si>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</si>
  <si>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</si>
  <si>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</si>
  <si>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</si>
  <si>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</si>
  <si>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</si>
  <si>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</si>
  <si>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</si>
  <si>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</si>
  <si>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</si>
  <si>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</si>
  <si>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</si>
  <si>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</si>
  <si>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 оптического кабеля ОКЛ, ОКБ</t>
  </si>
  <si>
    <t>, тел. , эл.почта:</t>
  </si>
  <si>
    <t/>
  </si>
  <si>
    <t>31.12.2015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</si>
  <si>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</si>
  <si>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</si>
  <si>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</si>
  <si>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1.2</t>
  </si>
  <si>
    <t>24570</t>
  </si>
  <si>
    <t>КАБЕЛЬ ОКБ 0,22*12П</t>
  </si>
  <si>
    <t>км</t>
  </si>
  <si>
    <t xml:space="preserve">  кол-во: 0.8; г.Бирск, ул. Бурновская, д.10; Выдрин Ю.А. 89173483781</t>
  </si>
  <si>
    <t>12350</t>
  </si>
  <si>
    <t>КАБЕЛЬ ОКБ 0,22*24</t>
  </si>
  <si>
    <t xml:space="preserve">  кол-во: 0.15; г. Туймазы, ул. Гафурова, д.60; Николаичев А.П. 89018173670;  кол-во: 0.3; г. Уфа, ул. Каспийская, д.14; Мухаметшина З.Р. 89018173671</t>
  </si>
  <si>
    <t>9992</t>
  </si>
  <si>
    <t>КАБЕЛЬ ОКБ 0,22*64П</t>
  </si>
  <si>
    <t xml:space="preserve">  кол-во: 0.7; г. Мелеуз, ул. Воровского, д.2; Киреева В.Р. 89371692391</t>
  </si>
  <si>
    <t>39133</t>
  </si>
  <si>
    <t>КАБЕЛЬ ОКБ-0,22-16П</t>
  </si>
  <si>
    <t>35954</t>
  </si>
  <si>
    <t>КАБЕЛЬ ОКБ 0,22-16П(20КН)</t>
  </si>
  <si>
    <t xml:space="preserve">  кол-во: 1.4; ; Иксанова Ф.С. 89053527779</t>
  </si>
  <si>
    <t>35826</t>
  </si>
  <si>
    <t>КАБЕЛЬ ОКБ-0,22-32П</t>
  </si>
  <si>
    <t xml:space="preserve">  кол-во: 0.3; г. Уфа, ул. Каспийская, д.14; Мухаметшина З.Р. 89018173671</t>
  </si>
  <si>
    <t>39134</t>
  </si>
  <si>
    <t>КАБЕЛЬ ОКБ-0,22-48П</t>
  </si>
  <si>
    <t>39132</t>
  </si>
  <si>
    <t>КАБЕЛЬ ОКБ-0,22-8П</t>
  </si>
  <si>
    <t>39135</t>
  </si>
  <si>
    <t>КАБЕЛЬ ОКБ-0,22-96П</t>
  </si>
  <si>
    <t>27243</t>
  </si>
  <si>
    <t>КАБЕЛЬ ОКГНГ 0,22*48 П</t>
  </si>
  <si>
    <t xml:space="preserve">  кол-во: 0.03; г. Сибай, ул. Индустриальное шоссе, д.2; Устьянцева Л.А. 89279417186</t>
  </si>
  <si>
    <t>20421</t>
  </si>
  <si>
    <t>КАБЕЛЬ ОКГНГ 0,22*8</t>
  </si>
  <si>
    <t>37415</t>
  </si>
  <si>
    <t>КАБЕЛЬ ОКК-0,22-16П</t>
  </si>
  <si>
    <t xml:space="preserve">  кол-во: 0.5; г. Уфа, ул. Каспийская, д.14; Мухаметшина З.Р. 89018173671</t>
  </si>
  <si>
    <t>37721</t>
  </si>
  <si>
    <t>КАБЕЛЬ ОКК-0,22-24 (15 КН)</t>
  </si>
  <si>
    <t xml:space="preserve">  кол-во: 0.6; г. Уфа, ул. Каспийская, д.14; Мухаметшина З.Р. 89018173671</t>
  </si>
  <si>
    <t>39138</t>
  </si>
  <si>
    <t>КАБЕЛЬ ОКЛ 0,22*16П</t>
  </si>
  <si>
    <t xml:space="preserve">  кол-во: 0.75; г.Бирск, ул. Бурновская, д.10; Выдрин Ю.А. 89173483781;  кол-во: 1.325; г. Уфа, ул. Каспийская, д.14; Мухаметшина З.Р. 89018173671</t>
  </si>
  <si>
    <t>39139</t>
  </si>
  <si>
    <t>КАБЕЛЬ ОКЛ-0,22*24П</t>
  </si>
  <si>
    <t xml:space="preserve">  кол-во: 0.85; г. Уфа, ул. Каспийская, д.14; Мухаметшина З.Р. 89018173671</t>
  </si>
  <si>
    <t>35941</t>
  </si>
  <si>
    <t>КАБЕЛЬ ОКЛ-0,22*32П</t>
  </si>
  <si>
    <t xml:space="preserve">  кол-во: 1.6; г. Мелеуз, ул. Воровского, д.2; Киреева В.Р. 89371692391;  кол-во: 1.6; г. Стерлитамак, ул. Коммунистическая, д.30; Секварова С.В. 89656487022;  кол-во: 0.6; г. Уфа, ул. Каспийская, д.14; Мухаметшина З.Р. 89018173671</t>
  </si>
  <si>
    <t>12877</t>
  </si>
  <si>
    <t>КАБЕЛЬ ОКЛ-0,22*48П</t>
  </si>
  <si>
    <t xml:space="preserve">  кол-во: 1.5; г. Стерлитамак, ул. Коммунистическая, д.30; Секварова С.В. 89656487022;  кол-во: 0.85; г. Уфа, ул. Каспийская, д.14; Мухаметшина З.Р. 89018173671</t>
  </si>
  <si>
    <t>39136</t>
  </si>
  <si>
    <t>КАБЕЛЬ ОКЛ-0,22*4П</t>
  </si>
  <si>
    <t>12862</t>
  </si>
  <si>
    <t>КАБЕЛЬ ОКЛ-0,22*72П</t>
  </si>
  <si>
    <t>39137</t>
  </si>
  <si>
    <t>КАБЕЛЬ ОКЛ-0,22*8П</t>
  </si>
  <si>
    <t>36499</t>
  </si>
  <si>
    <t>КАБЕЛЬ ОКЛ-0,22*96П</t>
  </si>
  <si>
    <t>39145</t>
  </si>
  <si>
    <t>КАБЕЛЬ ОКТ-0,22-16П</t>
  </si>
  <si>
    <t>39146</t>
  </si>
  <si>
    <t>КАБЕЛЬ ОКТ-0,22-32П</t>
  </si>
  <si>
    <t>39142</t>
  </si>
  <si>
    <t>КАБЕЛЬ ОКТ-0,22-4П</t>
  </si>
  <si>
    <t xml:space="preserve">  кол-во: 1; г. Белорецк, ул.Ленина, д.41; Кузнецов Д.Н. 89051808865;  кол-во: 0.8; г.Бирск, ул. Бурновская, д.10; Выдрин Ю.А. 89173483781</t>
  </si>
  <si>
    <t>39148</t>
  </si>
  <si>
    <t>КАБЕЛЬ ОКТ-0,22-64П</t>
  </si>
  <si>
    <t>39143</t>
  </si>
  <si>
    <t>КАБЕЛЬ ОКТ-0,22-8П</t>
  </si>
  <si>
    <t>40321</t>
  </si>
  <si>
    <t>КАБЕЛЬ ОКК-0,22-32П</t>
  </si>
  <si>
    <t xml:space="preserve">  кол-во: 0.2; г. Уфа, ул. Каспийская, д.14; Мухаметшина З.Р. 89018173671</t>
  </si>
  <si>
    <t>40329</t>
  </si>
  <si>
    <t>КАБЕЛЬ ОКК-0,22-64П</t>
  </si>
  <si>
    <t>43467</t>
  </si>
  <si>
    <t>КАБЕЛЬ ОКК-0,22-8П (20 КН)</t>
  </si>
  <si>
    <t xml:space="preserve">  кол-во: 0.8; г.Бирск, ул. Бурновская, д.10; Выдрин Ю.А. 89173483781;  кол-во: 1.6; г. Мелеуз, ул. Воровского, д.2; Киреева В.Р. 89371692391;  кол-во: 1.4; г. Сибай, ул. Индустриальное шоссе, д.2; Устьянцева Л.А. 89279417186;  кол-во: 0.15; г. Туймазы, уул. Гафурова, д.60; Николаичев А.П. 89018173670;  кол-во: 1.6; г. Уфа, ул. Каспийская, д.14; Мухаметшина З.Р. 89018173671</t>
  </si>
  <si>
    <t xml:space="preserve">  кол-во: 4.82; г. Белорецк, ул.Ленина, д.41; Кузнецов Д.Н. 89051808865;  кол-во: 2.7; г.Бирск, ул. Бурновская, д.10; Выдрин Ю.А. 89173483781;  кол-во: 1.59; г. Мелеуз, ул. Воровского, д.2; Киреева В.Р. 89371692391;  кол-во: 0.19; с. Месягутово, ул. Коммуунистическая, д.24; Фазылов В.С. 89063756161;  кол-во: 0.45; г. Стерлитамак, ул. Коммунистическая, д.30; Секварова С.В. 89656487022;  кол-во: 1.35; г. Туймазы, ул. Гафурова, д.60; Николаичев А.П. 89018173670;  кол-во: 5.12; г. Уфа, ул. Каспийская, д.14; Мхаметшина З.Р. 89018173671</t>
  </si>
  <si>
    <t>Оптический кабель негорючий, 48 ОВ (для прокладки в шахтах АТС и внутри зданий).Сердечник модульной конструкции. Число волокон в модуле кратно 4.Растягивающее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</t>
  </si>
  <si>
    <t>Оптический кабель негорючий, 8 ОВ (для прокладки в шахтах АТС и внутри зданий).Сердечник модульной конструкции. Число волокон в модуле кратно 4.Растягивающее усилие не менее 1.5кН, раздавливающее усилие не менее 0,3кН/см. Диэлектрический центральный силоввой элемент. Оболочка из полиэтилена, нераспространяющего горение. Тип волокна по спецификации  ITU-T G.657А; SMF-28 eXB, производства Corning, Fujikura.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</si>
  <si>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16. Растягивающее усилие не менее 12 кН. Тип волокна ппо спецификации  ITU-T G.657А; SMF-28 eXB, производства Corning, Fujikura</t>
  </si>
  <si>
    <t xml:space="preserve">  кол-во: 0.8; г.Бирск, ул. Бурновская, д.10; Выдрин Ю.А. 89173483781;  кол-во: 1.6; г. Мелеуз, ул. Воровского, д.2; Киреева В.Р. 89371692391;  кол-во: 1.68; с. Месягутово, ул. Коммунистическая, д.24; Фазылов В.С. 89063756161;  кол-во: 1.25; г. Стерлитамаак, ул. Коммунистическая, д.30; Секварова С.В. 89656487022;  кол-во: 2.5; г. Туймазы, ул. Гафурова, д.60; Николаичев А.П. 89018173670;  кол-во: 1.5; г. Уфа, ул. Каспийская, д.14; Мухаметшина З.Р. 89018173671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</si>
  <si>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16. Растягивающщее усилие не менее 9 кН. Тип волокна по спецификации  ITU-T G.657А; SMF-28 eXB; производства Corning, Fujikura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</si>
  <si>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32. Растягивающщее усилие не менее 9 кН. Тип волокна по спецификации  ITU-T G.657А; SMF-28 eXB; производства Corning, Fujikura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</si>
  <si>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4. Растягивающеее усилие не менее 9 кН. Тип волокна по спецификации  ITU-T G.657А; SMF-28 eXB; производства Corning, Fujikura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</si>
  <si>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8. Растягивающеее усилие не менее 9 кН. Тип волокна по спецификации  ITU-T G.657А; SMF-28 eXB; производства Corning, Fujikura</t>
  </si>
  <si>
    <t xml:space="preserve">  кол-во: 1; г. Белорецк, ул.Ленина, д.41; Кузнецов Д.Н. 89051808865;  кол-во: 0.8; г.Бирск, ул. Бурновская, д.10; Выдрин Ю.А. 89173483781;  кол-во: 3.6; г. Стерлитамак, ул. Коммунистическая, д.30; Секварова С.В. 89656487022;  кол-во: 5.5; г. Уфа, ул. Касспийская, д.14; Мухаметшина З.Р. 89018173671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</si>
  <si>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32. Растягивающее усилие не менее 12 кН. Тип волокна ппо спецификации  ITU-T G.657А; SMF-28 eXB, производства Corning, Fujikura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</si>
  <si>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64. Растягивающее усилие не менее 12 кН. Тип волокна ппо спецификации  ITU-T G.657А; SMF-28 eXB, производства Corning, Fujikura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</si>
  <si>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8. Растягивающее усилие не менее 20 кН. Тип волокна поо спецификации  ITU-T G.657А; SMF-28 eXB, производства Corning, Fujikura ( См. техническое задание)</t>
  </si>
  <si>
    <t>ЛОТ 7441</t>
  </si>
  <si>
    <t>0</t>
  </si>
  <si>
    <t>0,7</t>
  </si>
  <si>
    <t>5,55</t>
  </si>
  <si>
    <t>12,47</t>
  </si>
  <si>
    <t>0,3</t>
  </si>
  <si>
    <t>6,6</t>
  </si>
  <si>
    <t>5,69</t>
  </si>
  <si>
    <t>0,55</t>
  </si>
  <si>
    <t>1,55</t>
  </si>
  <si>
    <t>2,9</t>
  </si>
  <si>
    <t>Транспортировка товара осуществляется  автомобильным транспортом за счет Поставщика.</t>
  </si>
  <si>
    <t xml:space="preserve">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</si>
  <si>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Условия доставки</t>
  </si>
  <si>
    <t>Гарантийные обязательства - 2 года со дня ввода в эксплуатацию</t>
  </si>
  <si>
    <t>Волоконно-оптический кабель связи для прокладки в грунтах всех категорий  с круглой проволочной броней. Количество волокон в кабеле: 12. Тип волокна по спецификации ITU-T G.652.D производства Corning. Растягивающие усилие не менее 7 кН.</t>
  </si>
  <si>
    <t>Волоконно-оптический кабель связи для прокладки в грунтах всех категорий  с круглой проволочной броней. Количество волокон в кабеле: 24. Тип волокна по спецификации ITU-T G.652.D производства Corning.Растягивающие усилие не менее 7 кН.</t>
  </si>
  <si>
    <t>Волоконно-оптический кабель связи для прокладки в грунтах всех категорий  с круглой проволочной броней. Количество волокон в кабеле: 64. Тип волокна по спецификации ITU-T G.652.D производства Corning.Растягивающие усилие не менее 7 кН.</t>
  </si>
  <si>
    <t>Волоконно-оптический кабель связи для прокладки в грунтах всех категорий  с круглой проволочной броней. Количество волокон в кабеле: 16. Тип волокна по спецификации ITU-T G.652.D производства Corning. Растягивающие усилие не менее 7 кН.</t>
  </si>
  <si>
    <t>Волоконно-оптический кабель связи для прокладки в грунтах всех категорий  с круглой проволочной броней. Количество волокон в кабеле: 16. Тип волокна по спецификации ITU-T G.652.D производства Corning. Растягивающие усилие не менее 20 кН.</t>
  </si>
  <si>
    <t>Волоконно-оптический кабель связи для прокладки в грунтах всех категорий  с круглой проволочной броней. Количество волокон в кабеле: 32. Тип волокна по спецификации ITU-T G.652.D производства Corning. Растягивающие усилие не менее 7 кН.</t>
  </si>
  <si>
    <t>Волоконно-оптический кабель связи для прокладки в грунтах всех категорий  с круглой проволочной броней. Количество волокон в кабеле: 48. Тип волокна по спецификации ITU-T G.652.D производства Corning. Растягивающие усилие не менее 7 кН.</t>
  </si>
  <si>
    <t>Волоконно-оптический кабель связи для прокладки в грунтах всех категорий  с круглой проволочной броней. Количество волокон в кабеле: 8. Тип волокна по спецификации ITU-T G.652.D производства Corning. Растягивающие усилие не менее 7 кН.</t>
  </si>
  <si>
    <t>Волоконно-оптический кабель связи для прокладки в грунтах всех категорий  с круглой проволочной броней. Количество волокон в кабеле: 96. Тип волокна по спецификации ITU-T G.652.D производства Corning. Растягивающие усилие не менее 7 кН.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</si>
  <si>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24. Растягивающее усилие не менее 15 кН. Тип волокна по спецификации  ITU-T G.657А; SMF-28 eXB, производства Corning, Fujikura</t>
  </si>
  <si>
    <t>Волоконно-оптический кабель связи для прокладки в  канализации , с ленточной или гофрированной броней. Количество волокон в кабеле: 16. Тип волокна по спецификации ITU-T G.657А, SMF-28 eXB. Растягивающие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</si>
  <si>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24. Тип волокна по спецификации ITU-T G.657А, SMF-28 eXB. Растягивающие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</si>
  <si>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32. Тип волокна по спецификации ITU-T G.657А, SMF-28 eXB. Растягивающие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</si>
  <si>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48. Тип волокна по спецификации ITU-T G.657А, SMF-28 eXB. Растягивающие усилие не менее 2,7 кН.</t>
  </si>
  <si>
    <t>Волоконно-оптический кабель связи для прокладки в  канализации , с ленточной или гофрированной броней . Количество волокон в кабеле: 4. Тип волокна по спецификации ITU-T G.657А, SMF-28 eXB. Растягивающие усилие не менее 2,7 кН.</t>
  </si>
  <si>
    <t>Волоконно-оптический кабель связи для прокладки в  канализации , с ленточной или гофрированной броней . Количество волокон в кабеле: 72.  Тип волокна по спецификации ITU-T G.657А, SMF-28 eXB. Растягивающие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</si>
  <si>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8. Тип волокна по спецификации ITU-T G.657А, SMF-28 eXB. Растягивающие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</si>
  <si>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96. Тип волокна по спецификации ITU-T G.657А, SMF-28 eXB. Растягивающие усилие не менее 2,7 кН.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</si>
  <si>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64. Растягивающеее усилие не менее 9 кН. Тип волокна по спецификации  ITU-T G.657А; SMF-28 eXB; производства Corning, Fujikura</t>
  </si>
  <si>
    <t>Мухамадеев Алексей Викторович (347) 221-55-87 MuhamadeevAV@rums.bashtel.ru</t>
  </si>
  <si>
    <t>Силов Константин Владимирович (347) 221-54-09 k.silov@rums.bashtel.ru</t>
  </si>
  <si>
    <t>Лот № 7441 График поставки оптического кабеля ОКБ, ОКЛ</t>
  </si>
  <si>
    <t>Марка кабеля:</t>
  </si>
  <si>
    <t>ед. изм</t>
  </si>
  <si>
    <t>Месяц поставки</t>
  </si>
  <si>
    <t>Филиал</t>
  </si>
  <si>
    <t>Адрес и контактное лицо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</si>
  <si>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</si>
  <si>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</si>
  <si>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</si>
  <si>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</si>
  <si>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</si>
  <si>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</si>
  <si>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</si>
  <si>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</si>
  <si>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</si>
  <si>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</si>
  <si>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</si>
  <si>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</si>
  <si>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Бирский МУЭС</t>
  </si>
  <si>
    <t>г.Бирск, ул. Бурновская, д.10; Выдрин Ю.А. 89173483781</t>
  </si>
  <si>
    <t>Центр технической эксплуатации</t>
  </si>
  <si>
    <t>г. Уфа, ул. Каспийская, д.14; Мухаметшина З.Р. 89018173671</t>
  </si>
  <si>
    <t>Туймазинский МУЭС</t>
  </si>
  <si>
    <t>г. Туймазы, ул. Гафурова, д.60; Николаичев А.П. 89018173670</t>
  </si>
  <si>
    <t>Мелеузовский МУЭС</t>
  </si>
  <si>
    <t>г. Мелеуз, ул. Воровского, д.2; Киреева В.Р. 89371692391</t>
  </si>
  <si>
    <t>Башинформсвязь ОАО</t>
  </si>
  <si>
    <t>Сибайский МУЭС</t>
  </si>
  <si>
    <t>г. Сибай, ул. Индустриальное шоссе, д.2; Устьянцева Л.А. 89279417186</t>
  </si>
  <si>
    <t>Белорецкий МУЭС</t>
  </si>
  <si>
    <t>г.Белорецк ул. Ленина д.41
Кузнецов Дмитрий Николаевич                                                          т .раб 8(34792) 5-12-35.                             сот 8-9051808865</t>
  </si>
  <si>
    <t>Месягутовский МУЭС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</si>
  <si>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</si>
  <si>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>Стерлитамакский МУЭС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</si>
  <si>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89173435915</t>
  </si>
  <si>
    <t xml:space="preserve">потребность 1 квартала 2015 г. - до 10 февраля 2015 , потребность 2 квартала 2015 г. - до 30 марта 2015 г., потребность 3,4 кварталов 2015 г.  - до 10 июля 2015 г.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</si>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</sst>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2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 vertical="top" wrapText="1"/>
    </xf>
    <xf numFmtId="164" fontId="0" fillId="0" borderId="0" xfId="0" applyNumberFormat="1" applyBorder="1"/>
    <xf numFmtId="49" fontId="0" fillId="0" borderId="6" xfId="0" applyNumberFormat="1" applyBorder="1" applyAlignment="1">
      <alignment horizontal="left" vertical="top"/>
    </xf>
    <xf numFmtId="164" fontId="0" fillId="0" borderId="8" xfId="0" applyNumberFormat="1" applyBorder="1" applyAlignment="1">
      <alignment horizontal="right" vertical="top" wrapText="1"/>
    </xf>
    <xf numFmtId="0" fontId="0" fillId="0" borderId="1" xfId="0" applyBorder="1"/>
    <xf numFmtId="0" fontId="5" fillId="0" borderId="0" xfId="0" applyFont="1"/>
    <xf numFmtId="4" fontId="0" fillId="0" borderId="5" xfId="0" applyNumberFormat="1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2" fillId="2" borderId="13" xfId="0" applyFont="1" applyFill="1" applyBorder="1"/>
    <xf numFmtId="0" fontId="2" fillId="2" borderId="14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49" fontId="1" fillId="2" borderId="21" xfId="1" applyNumberFormat="1" applyFill="1" applyBorder="1" applyAlignment="1">
      <alignment horizontal="center" vertical="center"/>
    </xf>
    <xf numFmtId="49" fontId="6" fillId="2" borderId="2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24" xfId="0" applyFill="1" applyBorder="1" applyAlignment="1">
      <alignment horizontal="center"/>
    </xf>
    <xf numFmtId="0" fontId="0" fillId="2" borderId="24" xfId="0" applyFill="1" applyBorder="1" applyAlignment="1">
      <alignment horizontal="center" vertical="center"/>
    </xf>
    <xf numFmtId="49" fontId="1" fillId="2" borderId="25" xfId="1" applyNumberFormat="1" applyFill="1" applyBorder="1" applyAlignment="1">
      <alignment horizontal="center" vertical="center"/>
    </xf>
    <xf numFmtId="49" fontId="6" fillId="2" borderId="26" xfId="1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49" fontId="1" fillId="2" borderId="6" xfId="1" applyNumberFormat="1" applyFill="1" applyBorder="1" applyAlignment="1">
      <alignment horizontal="center" vertical="center"/>
    </xf>
    <xf numFmtId="49" fontId="6" fillId="2" borderId="28" xfId="1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49" fontId="1" fillId="2" borderId="16" xfId="1" applyNumberFormat="1" applyFill="1" applyBorder="1" applyAlignment="1">
      <alignment horizontal="center" vertical="center"/>
    </xf>
    <xf numFmtId="49" fontId="6" fillId="2" borderId="17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 wrapText="1"/>
    </xf>
    <xf numFmtId="0" fontId="2" fillId="2" borderId="18" xfId="0" applyFont="1" applyFill="1" applyBorder="1"/>
    <xf numFmtId="0" fontId="0" fillId="2" borderId="19" xfId="0" applyFill="1" applyBorder="1" applyAlignment="1">
      <alignment horizontal="center"/>
    </xf>
    <xf numFmtId="49" fontId="2" fillId="2" borderId="18" xfId="2" applyNumberFormat="1" applyFont="1" applyFill="1" applyBorder="1" applyAlignment="1">
      <alignment vertical="center"/>
    </xf>
    <xf numFmtId="0" fontId="0" fillId="2" borderId="26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center" vertical="center"/>
    </xf>
    <xf numFmtId="49" fontId="2" fillId="2" borderId="34" xfId="2" applyNumberFormat="1" applyFont="1" applyFill="1" applyBorder="1" applyAlignment="1">
      <alignment horizontal="left" vertical="center"/>
    </xf>
    <xf numFmtId="49" fontId="2" fillId="2" borderId="35" xfId="2" applyNumberFormat="1" applyFont="1" applyFill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52"/>
  <sheetViews>
    <sheetView tabSelected="1" view="pageBreakPreview" zoomScaleNormal="70" zoomScaleSheetLayoutView="100" workbookViewId="0">
      <selection activeCell="E52" sqref="E52"/>
    </sheetView>
  </sheetViews>
  <sheetFormatPr defaultRowHeight="15" x14ac:dyDescent="0.25"/>
  <cols>
    <col min="1" max="1" width="0.85546875" customWidth="1"/>
    <col min="2" max="2" width="10.28515625" customWidth="1"/>
    <col min="3" max="3" width="8.42578125" style="11" customWidth="1"/>
    <col min="4" max="4" width="26.42578125" customWidth="1"/>
    <col min="5" max="5" width="26.42578125" style="11" customWidth="1"/>
    <col min="6" max="6" width="28.710937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28" customWidth="1"/>
    <col min="17" max="17" width="3.28515625" customWidth="1"/>
    <col min="27" max="30" width="9.140625" style="11"/>
  </cols>
  <sheetData>
    <row r="1" spans="1:31" x14ac:dyDescent="0.25">
      <c r="N1" s="8" t="s">
        <v>35</v>
      </c>
      <c r="P1" s="20"/>
    </row>
    <row r="2" spans="1:31" x14ac:dyDescent="0.25">
      <c r="B2" s="102" t="s">
        <v>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31" x14ac:dyDescent="0.25">
      <c r="B3" t="s">
        <v>123</v>
      </c>
      <c r="C3" s="11" t="s">
        <v>28</v>
      </c>
      <c r="D3" s="24"/>
      <c r="E3" s="24"/>
      <c r="F3" s="23" t="s">
        <v>34</v>
      </c>
      <c r="H3" s="23"/>
      <c r="P3" s="20"/>
      <c r="Q3" s="3"/>
    </row>
    <row r="4" spans="1:31" s="12" customFormat="1" x14ac:dyDescent="0.25">
      <c r="B4" s="103" t="s">
        <v>0</v>
      </c>
      <c r="C4" s="106" t="s">
        <v>23</v>
      </c>
      <c r="D4" s="103" t="s">
        <v>11</v>
      </c>
      <c r="E4" s="106" t="s">
        <v>24</v>
      </c>
      <c r="F4" s="103" t="s">
        <v>1</v>
      </c>
      <c r="G4" s="103" t="s">
        <v>10</v>
      </c>
      <c r="H4" s="105" t="s">
        <v>12</v>
      </c>
      <c r="I4" s="105"/>
      <c r="J4" s="105"/>
      <c r="K4" s="105"/>
      <c r="L4" s="105"/>
      <c r="M4" s="87" t="s">
        <v>18</v>
      </c>
      <c r="N4" s="85" t="s">
        <v>19</v>
      </c>
      <c r="O4" s="104" t="s">
        <v>21</v>
      </c>
      <c r="P4" s="103" t="s">
        <v>2</v>
      </c>
      <c r="Q4" s="13"/>
    </row>
    <row r="5" spans="1:31" s="14" customFormat="1" ht="64.5" customHeight="1" x14ac:dyDescent="0.25">
      <c r="B5" s="103"/>
      <c r="C5" s="107"/>
      <c r="D5" s="103"/>
      <c r="E5" s="107"/>
      <c r="F5" s="103"/>
      <c r="G5" s="103"/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88"/>
      <c r="N5" s="86"/>
      <c r="O5" s="104"/>
      <c r="P5" s="103"/>
    </row>
    <row r="6" spans="1:31" s="12" customFormat="1" x14ac:dyDescent="0.25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150" x14ac:dyDescent="0.25">
      <c r="A7" s="11"/>
      <c r="B7" s="6">
        <f t="shared" ref="B7:B35" si="0">ROW()-6</f>
        <v>1</v>
      </c>
      <c r="C7" s="6" t="s">
        <v>36</v>
      </c>
      <c r="D7" s="1" t="s">
        <v>37</v>
      </c>
      <c r="E7" s="1"/>
      <c r="F7" s="1" t="s">
        <v>138</v>
      </c>
      <c r="G7" s="4" t="s">
        <v>38</v>
      </c>
      <c r="H7" s="25">
        <v>0</v>
      </c>
      <c r="I7" s="25">
        <v>0.8</v>
      </c>
      <c r="J7" s="25">
        <v>0</v>
      </c>
      <c r="K7" s="25">
        <v>0</v>
      </c>
      <c r="L7" s="25">
        <v>0.8</v>
      </c>
      <c r="M7" s="5">
        <v>31839.33</v>
      </c>
      <c r="N7" s="5">
        <v>25471.46</v>
      </c>
      <c r="O7" s="5">
        <f>1.18*N7</f>
        <v>30056.322799999998</v>
      </c>
      <c r="P7" s="1" t="s">
        <v>39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150" x14ac:dyDescent="0.25">
      <c r="A8" s="11"/>
      <c r="B8" s="6">
        <f t="shared" si="0"/>
        <v>2</v>
      </c>
      <c r="C8" s="6" t="s">
        <v>40</v>
      </c>
      <c r="D8" s="1" t="s">
        <v>41</v>
      </c>
      <c r="E8" s="1"/>
      <c r="F8" s="1" t="s">
        <v>139</v>
      </c>
      <c r="G8" s="4" t="s">
        <v>38</v>
      </c>
      <c r="H8" s="25">
        <v>0.1</v>
      </c>
      <c r="I8" s="25">
        <v>0.2</v>
      </c>
      <c r="J8" s="25">
        <v>0.15</v>
      </c>
      <c r="K8" s="25">
        <v>0</v>
      </c>
      <c r="L8" s="25">
        <v>0.45000000000000007</v>
      </c>
      <c r="M8" s="5">
        <v>30602</v>
      </c>
      <c r="N8" s="5">
        <v>13770.899999999998</v>
      </c>
      <c r="O8" s="5">
        <f t="shared" ref="O8:O35" si="1">1.18*N8</f>
        <v>16249.661999999997</v>
      </c>
      <c r="P8" s="1" t="s">
        <v>42</v>
      </c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150" x14ac:dyDescent="0.25">
      <c r="B9" s="6">
        <f t="shared" si="0"/>
        <v>3</v>
      </c>
      <c r="C9" s="6" t="s">
        <v>43</v>
      </c>
      <c r="D9" s="1" t="s">
        <v>44</v>
      </c>
      <c r="E9" s="1"/>
      <c r="F9" s="1" t="s">
        <v>140</v>
      </c>
      <c r="G9" s="4" t="s">
        <v>38</v>
      </c>
      <c r="H9" s="25" t="s">
        <v>124</v>
      </c>
      <c r="I9" s="25" t="s">
        <v>125</v>
      </c>
      <c r="J9" s="25">
        <v>0</v>
      </c>
      <c r="K9" s="25">
        <v>0</v>
      </c>
      <c r="L9" s="25">
        <v>0.7</v>
      </c>
      <c r="M9" s="5">
        <v>70951.19</v>
      </c>
      <c r="N9" s="5">
        <v>49665.84</v>
      </c>
      <c r="O9" s="5">
        <f t="shared" si="1"/>
        <v>58605.691199999994</v>
      </c>
      <c r="P9" s="1" t="s">
        <v>45</v>
      </c>
    </row>
    <row r="10" spans="1:31" s="11" customFormat="1" ht="225" x14ac:dyDescent="0.25">
      <c r="B10" s="6">
        <f t="shared" si="0"/>
        <v>4</v>
      </c>
      <c r="C10" s="6" t="s">
        <v>46</v>
      </c>
      <c r="D10" s="1" t="s">
        <v>47</v>
      </c>
      <c r="E10" s="1"/>
      <c r="F10" s="1" t="s">
        <v>141</v>
      </c>
      <c r="G10" s="4" t="s">
        <v>38</v>
      </c>
      <c r="H10" s="25" t="s">
        <v>124</v>
      </c>
      <c r="I10" s="25" t="s">
        <v>126</v>
      </c>
      <c r="J10" s="25">
        <v>0</v>
      </c>
      <c r="K10" s="25">
        <v>0</v>
      </c>
      <c r="L10" s="25">
        <v>5.55</v>
      </c>
      <c r="M10" s="5">
        <v>26354.1</v>
      </c>
      <c r="N10" s="5">
        <v>146265.25</v>
      </c>
      <c r="O10" s="5">
        <f t="shared" si="1"/>
        <v>172592.995</v>
      </c>
      <c r="P10" s="1" t="s">
        <v>109</v>
      </c>
    </row>
    <row r="11" spans="1:31" ht="150" x14ac:dyDescent="0.25">
      <c r="A11" s="11"/>
      <c r="B11" s="6">
        <f t="shared" si="0"/>
        <v>5</v>
      </c>
      <c r="C11" s="6" t="s">
        <v>48</v>
      </c>
      <c r="D11" s="1" t="s">
        <v>49</v>
      </c>
      <c r="E11" s="1"/>
      <c r="F11" s="1" t="s">
        <v>142</v>
      </c>
      <c r="G11" s="4" t="s">
        <v>38</v>
      </c>
      <c r="H11" s="25">
        <v>1.4</v>
      </c>
      <c r="I11" s="25">
        <v>0</v>
      </c>
      <c r="J11" s="25">
        <v>0</v>
      </c>
      <c r="K11" s="25">
        <v>0</v>
      </c>
      <c r="L11" s="25">
        <v>1.4</v>
      </c>
      <c r="M11" s="5">
        <v>42511</v>
      </c>
      <c r="N11" s="5">
        <v>59515.4</v>
      </c>
      <c r="O11" s="5">
        <f t="shared" si="1"/>
        <v>70228.171999999991</v>
      </c>
      <c r="P11" s="1" t="s">
        <v>50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ht="150" x14ac:dyDescent="0.25">
      <c r="A12" s="11"/>
      <c r="B12" s="6">
        <f t="shared" si="0"/>
        <v>6</v>
      </c>
      <c r="C12" s="6" t="s">
        <v>51</v>
      </c>
      <c r="D12" s="1" t="s">
        <v>52</v>
      </c>
      <c r="E12" s="1"/>
      <c r="F12" s="1" t="s">
        <v>143</v>
      </c>
      <c r="G12" s="4" t="s">
        <v>38</v>
      </c>
      <c r="H12" s="25">
        <v>0.1</v>
      </c>
      <c r="I12" s="25">
        <v>0.2</v>
      </c>
      <c r="J12" s="25">
        <v>0</v>
      </c>
      <c r="K12" s="25">
        <v>0</v>
      </c>
      <c r="L12" s="25">
        <v>0.30000000000000004</v>
      </c>
      <c r="M12" s="5">
        <v>41730</v>
      </c>
      <c r="N12" s="5">
        <v>12519</v>
      </c>
      <c r="O12" s="5">
        <f t="shared" si="1"/>
        <v>14772.42</v>
      </c>
      <c r="P12" s="1" t="s">
        <v>53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150" x14ac:dyDescent="0.25">
      <c r="A13" s="11"/>
      <c r="B13" s="6">
        <f t="shared" si="0"/>
        <v>7</v>
      </c>
      <c r="C13" s="6" t="s">
        <v>54</v>
      </c>
      <c r="D13" s="1" t="s">
        <v>55</v>
      </c>
      <c r="E13" s="1"/>
      <c r="F13" s="1" t="s">
        <v>144</v>
      </c>
      <c r="G13" s="4" t="s">
        <v>38</v>
      </c>
      <c r="H13" s="25">
        <v>0.3</v>
      </c>
      <c r="I13" s="25">
        <v>0</v>
      </c>
      <c r="J13" s="25">
        <v>0</v>
      </c>
      <c r="K13" s="25">
        <v>0</v>
      </c>
      <c r="L13" s="25">
        <v>0.3</v>
      </c>
      <c r="M13" s="5">
        <v>48150</v>
      </c>
      <c r="N13" s="5">
        <v>14445</v>
      </c>
      <c r="O13" s="5">
        <f t="shared" si="1"/>
        <v>17045.099999999999</v>
      </c>
      <c r="P13" s="1" t="s">
        <v>53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ht="244.5" customHeight="1" x14ac:dyDescent="0.25">
      <c r="A14" s="11"/>
      <c r="B14" s="6">
        <f t="shared" si="0"/>
        <v>8</v>
      </c>
      <c r="C14" s="6" t="s">
        <v>56</v>
      </c>
      <c r="D14" s="1" t="s">
        <v>57</v>
      </c>
      <c r="E14" s="1"/>
      <c r="F14" s="1" t="s">
        <v>145</v>
      </c>
      <c r="G14" s="4" t="s">
        <v>38</v>
      </c>
      <c r="H14" s="25" t="s">
        <v>124</v>
      </c>
      <c r="I14" s="25" t="s">
        <v>127</v>
      </c>
      <c r="J14" s="25">
        <v>2.75</v>
      </c>
      <c r="K14" s="25">
        <v>1</v>
      </c>
      <c r="L14" s="25">
        <v>16.220000000000002</v>
      </c>
      <c r="M14" s="5">
        <v>22577</v>
      </c>
      <c r="N14" s="5">
        <v>366198.95999999996</v>
      </c>
      <c r="O14" s="5">
        <f t="shared" si="1"/>
        <v>432114.77279999992</v>
      </c>
      <c r="P14" s="1" t="s">
        <v>110</v>
      </c>
      <c r="Q14" s="11"/>
      <c r="R14" s="11"/>
      <c r="S14" s="11"/>
      <c r="T14" s="11"/>
      <c r="U14" s="11"/>
      <c r="V14" s="11"/>
      <c r="W14" s="11"/>
      <c r="X14" s="11"/>
      <c r="Y14" s="11"/>
      <c r="Z14" s="11"/>
      <c r="AE14" s="11"/>
    </row>
    <row r="15" spans="1:31" ht="150" x14ac:dyDescent="0.25">
      <c r="A15" s="11"/>
      <c r="B15" s="6">
        <f t="shared" si="0"/>
        <v>9</v>
      </c>
      <c r="C15" s="6" t="s">
        <v>58</v>
      </c>
      <c r="D15" s="1" t="s">
        <v>59</v>
      </c>
      <c r="E15" s="1"/>
      <c r="F15" s="1" t="s">
        <v>146</v>
      </c>
      <c r="G15" s="4" t="s">
        <v>38</v>
      </c>
      <c r="H15" s="25">
        <v>0.1</v>
      </c>
      <c r="I15" s="25">
        <v>0.2</v>
      </c>
      <c r="J15" s="25">
        <v>0</v>
      </c>
      <c r="K15" s="25">
        <v>0</v>
      </c>
      <c r="L15" s="25">
        <v>0.30000000000000004</v>
      </c>
      <c r="M15" s="5">
        <v>84851</v>
      </c>
      <c r="N15" s="5">
        <v>25455.300000000003</v>
      </c>
      <c r="O15" s="5">
        <f t="shared" si="1"/>
        <v>30037.254000000001</v>
      </c>
      <c r="P15" s="1" t="s">
        <v>53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E15" s="11"/>
    </row>
    <row r="16" spans="1:31" s="11" customFormat="1" ht="285" x14ac:dyDescent="0.25">
      <c r="B16" s="6">
        <f t="shared" si="0"/>
        <v>10</v>
      </c>
      <c r="C16" s="6" t="s">
        <v>60</v>
      </c>
      <c r="D16" s="1" t="s">
        <v>61</v>
      </c>
      <c r="E16" s="1"/>
      <c r="F16" s="1" t="s">
        <v>111</v>
      </c>
      <c r="G16" s="4" t="s">
        <v>38</v>
      </c>
      <c r="H16" s="25">
        <v>0</v>
      </c>
      <c r="I16" s="25">
        <v>0.03</v>
      </c>
      <c r="J16" s="25">
        <v>0</v>
      </c>
      <c r="K16" s="25">
        <v>0</v>
      </c>
      <c r="L16" s="25">
        <v>0.03</v>
      </c>
      <c r="M16" s="5">
        <v>63706.67</v>
      </c>
      <c r="N16" s="5">
        <v>1911.2</v>
      </c>
      <c r="O16" s="5">
        <f t="shared" si="1"/>
        <v>2255.2159999999999</v>
      </c>
      <c r="P16" s="1" t="s">
        <v>62</v>
      </c>
    </row>
    <row r="17" spans="1:31" s="11" customFormat="1" ht="285" x14ac:dyDescent="0.25">
      <c r="B17" s="6">
        <f t="shared" si="0"/>
        <v>11</v>
      </c>
      <c r="C17" s="6" t="s">
        <v>63</v>
      </c>
      <c r="D17" s="1" t="s">
        <v>64</v>
      </c>
      <c r="E17" s="1"/>
      <c r="F17" s="1" t="s">
        <v>112</v>
      </c>
      <c r="G17" s="4" t="s">
        <v>38</v>
      </c>
      <c r="H17" s="25">
        <v>0.3</v>
      </c>
      <c r="I17" s="25">
        <v>0</v>
      </c>
      <c r="J17" s="25">
        <v>0</v>
      </c>
      <c r="K17" s="25">
        <v>0</v>
      </c>
      <c r="L17" s="25">
        <v>0.3</v>
      </c>
      <c r="M17" s="5">
        <v>35130.230000000003</v>
      </c>
      <c r="N17" s="5">
        <v>10539.07</v>
      </c>
      <c r="O17" s="5">
        <f t="shared" si="1"/>
        <v>12436.102599999998</v>
      </c>
      <c r="P17" s="1" t="s">
        <v>53</v>
      </c>
    </row>
    <row r="18" spans="1:31" ht="225" x14ac:dyDescent="0.25">
      <c r="A18" s="11"/>
      <c r="B18" s="6">
        <f t="shared" si="0"/>
        <v>12</v>
      </c>
      <c r="C18" s="6" t="s">
        <v>65</v>
      </c>
      <c r="D18" s="1" t="s">
        <v>66</v>
      </c>
      <c r="E18" s="1"/>
      <c r="F18" s="1" t="s">
        <v>113</v>
      </c>
      <c r="G18" s="4" t="s">
        <v>38</v>
      </c>
      <c r="H18" s="25">
        <v>0</v>
      </c>
      <c r="I18" s="25">
        <v>0.5</v>
      </c>
      <c r="J18" s="25">
        <v>0</v>
      </c>
      <c r="K18" s="25">
        <v>0</v>
      </c>
      <c r="L18" s="25">
        <v>0.5</v>
      </c>
      <c r="M18" s="5">
        <v>40283.019999999997</v>
      </c>
      <c r="N18" s="5">
        <v>20141.509999999998</v>
      </c>
      <c r="O18" s="5">
        <f t="shared" si="1"/>
        <v>23766.981799999998</v>
      </c>
      <c r="P18" s="1" t="s">
        <v>67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  <c r="AE18" s="11"/>
    </row>
    <row r="19" spans="1:31" ht="225" x14ac:dyDescent="0.25">
      <c r="A19" s="11"/>
      <c r="B19" s="6">
        <f t="shared" si="0"/>
        <v>13</v>
      </c>
      <c r="C19" s="6" t="s">
        <v>68</v>
      </c>
      <c r="D19" s="1" t="s">
        <v>69</v>
      </c>
      <c r="E19" s="1"/>
      <c r="F19" s="1" t="s">
        <v>147</v>
      </c>
      <c r="G19" s="4" t="s">
        <v>38</v>
      </c>
      <c r="H19" s="25">
        <v>0.3</v>
      </c>
      <c r="I19" s="25">
        <v>0</v>
      </c>
      <c r="J19" s="25">
        <v>0.3</v>
      </c>
      <c r="K19" s="25">
        <v>0</v>
      </c>
      <c r="L19" s="25">
        <v>0.6</v>
      </c>
      <c r="M19" s="5">
        <v>34978.300000000003</v>
      </c>
      <c r="N19" s="5">
        <v>20986.98</v>
      </c>
      <c r="O19" s="5">
        <f t="shared" si="1"/>
        <v>24764.636399999999</v>
      </c>
      <c r="P19" s="1" t="s">
        <v>70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E19" s="11"/>
    </row>
    <row r="20" spans="1:31" s="11" customFormat="1" ht="135" x14ac:dyDescent="0.25">
      <c r="B20" s="6">
        <f t="shared" si="0"/>
        <v>14</v>
      </c>
      <c r="C20" s="6" t="s">
        <v>71</v>
      </c>
      <c r="D20" s="1" t="s">
        <v>72</v>
      </c>
      <c r="E20" s="1"/>
      <c r="F20" s="1" t="s">
        <v>148</v>
      </c>
      <c r="G20" s="4" t="s">
        <v>38</v>
      </c>
      <c r="H20" s="25">
        <v>0.55000000000000004</v>
      </c>
      <c r="I20" s="25">
        <v>1.01</v>
      </c>
      <c r="J20" s="25">
        <v>0.51500000000000001</v>
      </c>
      <c r="K20" s="25">
        <v>0</v>
      </c>
      <c r="L20" s="25">
        <v>2.0750000000000002</v>
      </c>
      <c r="M20" s="5">
        <v>25680</v>
      </c>
      <c r="N20" s="5">
        <v>53286</v>
      </c>
      <c r="O20" s="5">
        <f t="shared" si="1"/>
        <v>62877.479999999996</v>
      </c>
      <c r="P20" s="1" t="s">
        <v>73</v>
      </c>
    </row>
    <row r="21" spans="1:31" ht="135" x14ac:dyDescent="0.25">
      <c r="A21" s="11"/>
      <c r="B21" s="6">
        <f t="shared" si="0"/>
        <v>15</v>
      </c>
      <c r="C21" s="6" t="s">
        <v>74</v>
      </c>
      <c r="D21" s="1" t="s">
        <v>75</v>
      </c>
      <c r="E21" s="1"/>
      <c r="F21" s="1" t="s">
        <v>149</v>
      </c>
      <c r="G21" s="4" t="s">
        <v>38</v>
      </c>
      <c r="H21" s="25">
        <v>0.55000000000000004</v>
      </c>
      <c r="I21" s="25">
        <v>0.3</v>
      </c>
      <c r="J21" s="25">
        <v>0</v>
      </c>
      <c r="K21" s="25">
        <v>0</v>
      </c>
      <c r="L21" s="25">
        <v>0.85</v>
      </c>
      <c r="M21" s="5">
        <v>25680</v>
      </c>
      <c r="N21" s="5">
        <v>21828</v>
      </c>
      <c r="O21" s="5">
        <f t="shared" si="1"/>
        <v>25757.039999999997</v>
      </c>
      <c r="P21" s="1" t="s">
        <v>76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E21" s="11"/>
    </row>
    <row r="22" spans="1:31" s="11" customFormat="1" ht="150" x14ac:dyDescent="0.25">
      <c r="B22" s="6">
        <f t="shared" si="0"/>
        <v>16</v>
      </c>
      <c r="C22" s="6" t="s">
        <v>77</v>
      </c>
      <c r="D22" s="1" t="s">
        <v>78</v>
      </c>
      <c r="E22" s="1"/>
      <c r="F22" s="1" t="s">
        <v>150</v>
      </c>
      <c r="G22" s="4" t="s">
        <v>38</v>
      </c>
      <c r="H22" s="25" t="s">
        <v>124</v>
      </c>
      <c r="I22" s="25" t="s">
        <v>133</v>
      </c>
      <c r="J22" s="25">
        <v>0.89999999999999991</v>
      </c>
      <c r="K22" s="25">
        <v>0</v>
      </c>
      <c r="L22" s="25">
        <v>3.8000000000000003</v>
      </c>
      <c r="M22" s="5">
        <v>32367.5</v>
      </c>
      <c r="N22" s="5">
        <v>122996.5</v>
      </c>
      <c r="O22" s="5">
        <f t="shared" si="1"/>
        <v>145135.87</v>
      </c>
      <c r="P22" s="1" t="s">
        <v>79</v>
      </c>
    </row>
    <row r="23" spans="1:31" ht="135" x14ac:dyDescent="0.25">
      <c r="A23" s="11"/>
      <c r="B23" s="6">
        <f t="shared" si="0"/>
        <v>17</v>
      </c>
      <c r="C23" s="6" t="s">
        <v>80</v>
      </c>
      <c r="D23" s="1" t="s">
        <v>81</v>
      </c>
      <c r="E23" s="1"/>
      <c r="F23" s="1" t="s">
        <v>151</v>
      </c>
      <c r="G23" s="4" t="s">
        <v>38</v>
      </c>
      <c r="H23" s="25" t="s">
        <v>124</v>
      </c>
      <c r="I23" s="25" t="s">
        <v>132</v>
      </c>
      <c r="J23" s="25">
        <v>0.8</v>
      </c>
      <c r="K23" s="25">
        <v>0</v>
      </c>
      <c r="L23" s="25">
        <v>2.3499999999999996</v>
      </c>
      <c r="M23" s="5">
        <v>43870</v>
      </c>
      <c r="N23" s="5">
        <v>103094.5</v>
      </c>
      <c r="O23" s="5">
        <f t="shared" si="1"/>
        <v>121651.51</v>
      </c>
      <c r="P23" s="1" t="s">
        <v>82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E23" s="11"/>
    </row>
    <row r="24" spans="1:31" ht="135" x14ac:dyDescent="0.25">
      <c r="A24" s="11"/>
      <c r="B24" s="6">
        <f t="shared" si="0"/>
        <v>18</v>
      </c>
      <c r="C24" s="6" t="s">
        <v>83</v>
      </c>
      <c r="D24" s="1" t="s">
        <v>84</v>
      </c>
      <c r="E24" s="1"/>
      <c r="F24" s="1" t="s">
        <v>152</v>
      </c>
      <c r="G24" s="4" t="s">
        <v>38</v>
      </c>
      <c r="H24" s="25">
        <v>0</v>
      </c>
      <c r="I24" s="25">
        <v>0.5</v>
      </c>
      <c r="J24" s="25">
        <v>0</v>
      </c>
      <c r="K24" s="25">
        <v>0</v>
      </c>
      <c r="L24" s="25">
        <v>0.5</v>
      </c>
      <c r="M24" s="5">
        <v>22470</v>
      </c>
      <c r="N24" s="5">
        <v>11235</v>
      </c>
      <c r="O24" s="5">
        <f t="shared" si="1"/>
        <v>13257.3</v>
      </c>
      <c r="P24" s="1" t="s">
        <v>67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E24" s="11"/>
    </row>
    <row r="25" spans="1:31" ht="135" x14ac:dyDescent="0.25">
      <c r="A25" s="11"/>
      <c r="B25" s="6">
        <f t="shared" si="0"/>
        <v>19</v>
      </c>
      <c r="C25" s="6" t="s">
        <v>85</v>
      </c>
      <c r="D25" s="1" t="s">
        <v>86</v>
      </c>
      <c r="E25" s="1"/>
      <c r="F25" s="1" t="s">
        <v>153</v>
      </c>
      <c r="G25" s="4" t="s">
        <v>38</v>
      </c>
      <c r="H25" s="25" t="s">
        <v>124</v>
      </c>
      <c r="I25" s="25" t="s">
        <v>131</v>
      </c>
      <c r="J25" s="25">
        <v>0.3</v>
      </c>
      <c r="K25" s="25">
        <v>0</v>
      </c>
      <c r="L25" s="25">
        <v>0.85</v>
      </c>
      <c r="M25" s="5">
        <v>59920</v>
      </c>
      <c r="N25" s="5">
        <v>50932</v>
      </c>
      <c r="O25" s="5">
        <f t="shared" si="1"/>
        <v>60099.759999999995</v>
      </c>
      <c r="P25" s="1" t="s">
        <v>76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E25" s="11"/>
    </row>
    <row r="26" spans="1:31" ht="214.5" customHeight="1" x14ac:dyDescent="0.25">
      <c r="A26" s="11"/>
      <c r="B26" s="6">
        <f t="shared" si="0"/>
        <v>20</v>
      </c>
      <c r="C26" s="6" t="s">
        <v>87</v>
      </c>
      <c r="D26" s="1" t="s">
        <v>88</v>
      </c>
      <c r="E26" s="1"/>
      <c r="F26" s="1" t="s">
        <v>154</v>
      </c>
      <c r="G26" s="4" t="s">
        <v>38</v>
      </c>
      <c r="H26" s="25" t="s">
        <v>124</v>
      </c>
      <c r="I26" s="25" t="s">
        <v>130</v>
      </c>
      <c r="J26" s="25">
        <v>3.64</v>
      </c>
      <c r="K26" s="25">
        <v>0</v>
      </c>
      <c r="L26" s="25">
        <v>9.3300000000000018</v>
      </c>
      <c r="M26" s="5">
        <v>21218.1</v>
      </c>
      <c r="N26" s="5">
        <v>197964.87</v>
      </c>
      <c r="O26" s="5">
        <f t="shared" si="1"/>
        <v>233598.54659999997</v>
      </c>
      <c r="P26" s="1" t="s">
        <v>114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E26" s="11"/>
    </row>
    <row r="27" spans="1:31" ht="135" x14ac:dyDescent="0.25">
      <c r="A27" s="11"/>
      <c r="B27" s="6">
        <f t="shared" si="0"/>
        <v>21</v>
      </c>
      <c r="C27" s="6" t="s">
        <v>89</v>
      </c>
      <c r="D27" s="1" t="s">
        <v>90</v>
      </c>
      <c r="E27" s="1"/>
      <c r="F27" s="1" t="s">
        <v>155</v>
      </c>
      <c r="G27" s="4" t="s">
        <v>38</v>
      </c>
      <c r="H27" s="25">
        <v>0.55000000000000004</v>
      </c>
      <c r="I27" s="25">
        <v>0</v>
      </c>
      <c r="J27" s="25">
        <v>0.3</v>
      </c>
      <c r="K27" s="25">
        <v>0</v>
      </c>
      <c r="L27" s="25">
        <v>0.85</v>
      </c>
      <c r="M27" s="5">
        <v>74365</v>
      </c>
      <c r="N27" s="5">
        <v>63210.25</v>
      </c>
      <c r="O27" s="5">
        <f t="shared" si="1"/>
        <v>74588.095000000001</v>
      </c>
      <c r="P27" s="1" t="s">
        <v>76</v>
      </c>
      <c r="Q27" s="11"/>
      <c r="R27" s="11"/>
      <c r="S27" s="11"/>
      <c r="T27" s="11"/>
      <c r="U27" s="11"/>
      <c r="V27" s="11"/>
      <c r="W27" s="11"/>
      <c r="X27" s="11"/>
      <c r="Y27" s="11"/>
      <c r="Z27" s="11"/>
      <c r="AE27" s="11"/>
    </row>
    <row r="28" spans="1:31" ht="240" x14ac:dyDescent="0.25">
      <c r="A28" s="11"/>
      <c r="B28" s="6">
        <f t="shared" si="0"/>
        <v>22</v>
      </c>
      <c r="C28" s="6" t="s">
        <v>91</v>
      </c>
      <c r="D28" s="1" t="s">
        <v>92</v>
      </c>
      <c r="E28" s="1"/>
      <c r="F28" s="1" t="s">
        <v>115</v>
      </c>
      <c r="G28" s="4" t="s">
        <v>38</v>
      </c>
      <c r="H28" s="25">
        <v>0</v>
      </c>
      <c r="I28" s="25">
        <v>0.8</v>
      </c>
      <c r="J28" s="25">
        <v>0</v>
      </c>
      <c r="K28" s="25">
        <v>0</v>
      </c>
      <c r="L28" s="25">
        <v>0.8</v>
      </c>
      <c r="M28" s="5">
        <v>40283.01</v>
      </c>
      <c r="N28" s="5">
        <v>32226.41</v>
      </c>
      <c r="O28" s="5">
        <f t="shared" si="1"/>
        <v>38027.163799999995</v>
      </c>
      <c r="P28" s="1" t="s">
        <v>39</v>
      </c>
      <c r="Q28" s="11"/>
      <c r="R28" s="11"/>
      <c r="S28" s="11"/>
      <c r="T28" s="11"/>
      <c r="U28" s="11"/>
      <c r="V28" s="11"/>
      <c r="W28" s="11"/>
      <c r="X28" s="11"/>
      <c r="Y28" s="11"/>
      <c r="Z28" s="11"/>
      <c r="AE28" s="11"/>
    </row>
    <row r="29" spans="1:31" ht="240" x14ac:dyDescent="0.25">
      <c r="A29" s="11"/>
      <c r="B29" s="6">
        <f t="shared" si="0"/>
        <v>23</v>
      </c>
      <c r="C29" s="6" t="s">
        <v>93</v>
      </c>
      <c r="D29" s="1" t="s">
        <v>94</v>
      </c>
      <c r="E29" s="1"/>
      <c r="F29" s="1" t="s">
        <v>116</v>
      </c>
      <c r="G29" s="4" t="s">
        <v>38</v>
      </c>
      <c r="H29" s="25" t="s">
        <v>124</v>
      </c>
      <c r="I29" s="25" t="s">
        <v>128</v>
      </c>
      <c r="J29" s="25">
        <v>0</v>
      </c>
      <c r="K29" s="25">
        <v>0</v>
      </c>
      <c r="L29" s="25">
        <v>0.30000000000000004</v>
      </c>
      <c r="M29" s="5">
        <v>49686.83</v>
      </c>
      <c r="N29" s="5">
        <v>14906.050000000001</v>
      </c>
      <c r="O29" s="5">
        <f t="shared" si="1"/>
        <v>17589.138999999999</v>
      </c>
      <c r="P29" s="1" t="s">
        <v>53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E29" s="11"/>
    </row>
    <row r="30" spans="1:31" ht="240" x14ac:dyDescent="0.25">
      <c r="A30" s="11"/>
      <c r="B30" s="6">
        <f t="shared" si="0"/>
        <v>24</v>
      </c>
      <c r="C30" s="6" t="s">
        <v>95</v>
      </c>
      <c r="D30" s="1" t="s">
        <v>96</v>
      </c>
      <c r="E30" s="1"/>
      <c r="F30" s="1" t="s">
        <v>117</v>
      </c>
      <c r="G30" s="4" t="s">
        <v>38</v>
      </c>
      <c r="H30" s="25">
        <v>0</v>
      </c>
      <c r="I30" s="25">
        <v>0.8</v>
      </c>
      <c r="J30" s="25">
        <v>1</v>
      </c>
      <c r="K30" s="25">
        <v>0</v>
      </c>
      <c r="L30" s="25">
        <v>1.8</v>
      </c>
      <c r="M30" s="5">
        <v>23540</v>
      </c>
      <c r="N30" s="5">
        <v>42372</v>
      </c>
      <c r="O30" s="5">
        <f t="shared" si="1"/>
        <v>49998.96</v>
      </c>
      <c r="P30" s="1" t="s">
        <v>97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E30" s="11"/>
    </row>
    <row r="31" spans="1:31" ht="240" x14ac:dyDescent="0.25">
      <c r="A31" s="11"/>
      <c r="B31" s="6">
        <f t="shared" si="0"/>
        <v>25</v>
      </c>
      <c r="C31" s="6" t="s">
        <v>98</v>
      </c>
      <c r="D31" s="1" t="s">
        <v>99</v>
      </c>
      <c r="E31" s="1"/>
      <c r="F31" s="1" t="s">
        <v>156</v>
      </c>
      <c r="G31" s="4" t="s">
        <v>38</v>
      </c>
      <c r="H31" s="25">
        <v>0.1</v>
      </c>
      <c r="I31" s="25">
        <v>0.2</v>
      </c>
      <c r="J31" s="25">
        <v>0</v>
      </c>
      <c r="K31" s="25">
        <v>0</v>
      </c>
      <c r="L31" s="25">
        <v>0.30000000000000004</v>
      </c>
      <c r="M31" s="5">
        <v>69550</v>
      </c>
      <c r="N31" s="5">
        <v>20865</v>
      </c>
      <c r="O31" s="5">
        <f t="shared" si="1"/>
        <v>24620.699999999997</v>
      </c>
      <c r="P31" s="1" t="s">
        <v>53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E31" s="11"/>
    </row>
    <row r="32" spans="1:31" ht="236.25" customHeight="1" x14ac:dyDescent="0.25">
      <c r="A32" s="11"/>
      <c r="B32" s="6">
        <f t="shared" si="0"/>
        <v>26</v>
      </c>
      <c r="C32" s="6" t="s">
        <v>100</v>
      </c>
      <c r="D32" s="1" t="s">
        <v>101</v>
      </c>
      <c r="E32" s="1"/>
      <c r="F32" s="1" t="s">
        <v>118</v>
      </c>
      <c r="G32" s="4" t="s">
        <v>38</v>
      </c>
      <c r="H32" s="25" t="s">
        <v>124</v>
      </c>
      <c r="I32" s="25" t="s">
        <v>129</v>
      </c>
      <c r="J32" s="25">
        <v>4.3</v>
      </c>
      <c r="K32" s="25">
        <v>0</v>
      </c>
      <c r="L32" s="25">
        <v>10.9</v>
      </c>
      <c r="M32" s="5">
        <v>24610</v>
      </c>
      <c r="N32" s="5">
        <v>268249</v>
      </c>
      <c r="O32" s="5">
        <f t="shared" si="1"/>
        <v>316533.82</v>
      </c>
      <c r="P32" s="1" t="s">
        <v>119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E32" s="11"/>
    </row>
    <row r="33" spans="1:31" ht="225" x14ac:dyDescent="0.25">
      <c r="A33" s="11"/>
      <c r="B33" s="6">
        <f t="shared" si="0"/>
        <v>27</v>
      </c>
      <c r="C33" s="6" t="s">
        <v>102</v>
      </c>
      <c r="D33" s="1" t="s">
        <v>103</v>
      </c>
      <c r="E33" s="1"/>
      <c r="F33" s="1" t="s">
        <v>120</v>
      </c>
      <c r="G33" s="4" t="s">
        <v>38</v>
      </c>
      <c r="H33" s="25">
        <v>0</v>
      </c>
      <c r="I33" s="25">
        <v>0.2</v>
      </c>
      <c r="J33" s="25">
        <v>0</v>
      </c>
      <c r="K33" s="25">
        <v>0</v>
      </c>
      <c r="L33" s="25">
        <v>0.2</v>
      </c>
      <c r="M33" s="5">
        <v>44040.15</v>
      </c>
      <c r="N33" s="5">
        <v>8808.0300000000007</v>
      </c>
      <c r="O33" s="5">
        <f t="shared" si="1"/>
        <v>10393.475399999999</v>
      </c>
      <c r="P33" s="1" t="s">
        <v>104</v>
      </c>
      <c r="Q33" s="11"/>
      <c r="R33" s="11"/>
      <c r="S33" s="11"/>
      <c r="T33" s="11"/>
      <c r="U33" s="11"/>
      <c r="V33" s="11"/>
      <c r="W33" s="11"/>
      <c r="X33" s="11"/>
      <c r="Y33" s="11"/>
      <c r="Z33" s="11"/>
      <c r="AE33" s="11"/>
    </row>
    <row r="34" spans="1:31" ht="225" x14ac:dyDescent="0.25">
      <c r="A34" s="11"/>
      <c r="B34" s="6">
        <f t="shared" si="0"/>
        <v>28</v>
      </c>
      <c r="C34" s="6" t="s">
        <v>105</v>
      </c>
      <c r="D34" s="1" t="s">
        <v>106</v>
      </c>
      <c r="E34" s="1"/>
      <c r="F34" s="1" t="s">
        <v>121</v>
      </c>
      <c r="G34" s="4" t="s">
        <v>38</v>
      </c>
      <c r="H34" s="25">
        <v>0</v>
      </c>
      <c r="I34" s="25">
        <v>0.2</v>
      </c>
      <c r="J34" s="25">
        <v>0</v>
      </c>
      <c r="K34" s="25">
        <v>0</v>
      </c>
      <c r="L34" s="25">
        <v>0.2</v>
      </c>
      <c r="M34" s="32">
        <v>66102.45</v>
      </c>
      <c r="N34" s="5">
        <v>13220.49</v>
      </c>
      <c r="O34" s="5">
        <f t="shared" si="1"/>
        <v>15600.178199999998</v>
      </c>
      <c r="P34" s="1" t="s">
        <v>104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E34" s="11"/>
    </row>
    <row r="35" spans="1:31" ht="240" x14ac:dyDescent="0.25">
      <c r="A35" s="11"/>
      <c r="B35" s="6">
        <f t="shared" si="0"/>
        <v>29</v>
      </c>
      <c r="C35" s="6" t="s">
        <v>107</v>
      </c>
      <c r="D35" s="1" t="s">
        <v>108</v>
      </c>
      <c r="E35" s="1"/>
      <c r="F35" s="1" t="s">
        <v>122</v>
      </c>
      <c r="G35" s="4" t="s">
        <v>38</v>
      </c>
      <c r="H35" s="25" t="s">
        <v>124</v>
      </c>
      <c r="I35" s="25" t="s">
        <v>128</v>
      </c>
      <c r="J35" s="25">
        <v>0</v>
      </c>
      <c r="K35" s="25">
        <v>0</v>
      </c>
      <c r="L35" s="34">
        <v>0.3</v>
      </c>
      <c r="M35" s="5">
        <v>73512</v>
      </c>
      <c r="N35" s="35">
        <v>22053.599999999999</v>
      </c>
      <c r="O35" s="5">
        <f t="shared" si="1"/>
        <v>26023.247999999996</v>
      </c>
      <c r="P35" s="1" t="s">
        <v>53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E35" s="11"/>
    </row>
    <row r="36" spans="1:31" x14ac:dyDescent="0.25">
      <c r="A36" s="11"/>
      <c r="B36" s="17"/>
      <c r="C36" s="19"/>
      <c r="D36" s="18"/>
      <c r="E36" s="18"/>
      <c r="F36" s="18"/>
      <c r="G36" s="19"/>
      <c r="H36" s="19"/>
      <c r="I36" s="19"/>
      <c r="J36" s="19"/>
      <c r="K36" s="19"/>
      <c r="L36" s="19"/>
      <c r="M36" s="21"/>
      <c r="N36" s="22">
        <f>SUM($N$7:$N$35)</f>
        <v>1814133.5700000003</v>
      </c>
      <c r="O36" s="22">
        <f>SUM(O7:O35)</f>
        <v>2140677.6125999996</v>
      </c>
      <c r="P36" s="1"/>
      <c r="Q36" s="11"/>
      <c r="R36" s="11"/>
      <c r="S36" s="11"/>
      <c r="T36" s="11"/>
      <c r="U36" s="11"/>
      <c r="V36" s="11"/>
      <c r="W36" s="11"/>
      <c r="X36" s="11"/>
      <c r="Y36" s="11"/>
      <c r="Z36" s="11"/>
      <c r="AE36" s="11"/>
    </row>
    <row r="37" spans="1:31" x14ac:dyDescent="0.25">
      <c r="A37" s="11"/>
      <c r="B37" s="39"/>
      <c r="C37" s="16"/>
      <c r="D37" s="2"/>
      <c r="E37" s="2"/>
      <c r="F37" s="2"/>
      <c r="G37" s="16"/>
      <c r="H37" s="16"/>
      <c r="I37" s="16"/>
      <c r="J37" s="16"/>
      <c r="K37" s="16"/>
      <c r="L37" s="16"/>
      <c r="M37" s="33"/>
      <c r="N37" s="36" t="s">
        <v>20</v>
      </c>
      <c r="O37" s="38">
        <f>O36-N36</f>
        <v>326544.04259999935</v>
      </c>
      <c r="P37" s="1"/>
      <c r="Q37" s="11"/>
      <c r="R37" s="11"/>
      <c r="S37" s="11"/>
      <c r="T37" s="11"/>
      <c r="U37" s="11"/>
      <c r="V37" s="11"/>
      <c r="W37" s="11"/>
      <c r="X37" s="11"/>
      <c r="Y37" s="11"/>
      <c r="Z37" s="11"/>
      <c r="AE37" s="11"/>
    </row>
    <row r="38" spans="1:31" x14ac:dyDescent="0.25">
      <c r="B38" s="92" t="s">
        <v>3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</row>
    <row r="39" spans="1:31" x14ac:dyDescent="0.25">
      <c r="B39" s="84" t="s">
        <v>4</v>
      </c>
      <c r="C39" s="84"/>
      <c r="D39" s="84"/>
      <c r="E39" s="89" t="s">
        <v>194</v>
      </c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1"/>
    </row>
    <row r="40" spans="1:31" s="11" customFormat="1" ht="29.25" customHeight="1" x14ac:dyDescent="0.25">
      <c r="B40" s="93" t="s">
        <v>136</v>
      </c>
      <c r="C40" s="94"/>
      <c r="D40" s="95"/>
      <c r="E40" s="99" t="s">
        <v>135</v>
      </c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1"/>
    </row>
    <row r="41" spans="1:31" ht="32.1" customHeight="1" x14ac:dyDescent="0.25">
      <c r="B41" s="84" t="s">
        <v>5</v>
      </c>
      <c r="C41" s="84"/>
      <c r="D41" s="84"/>
      <c r="E41" s="96" t="s">
        <v>134</v>
      </c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8"/>
      <c r="Q41" s="2"/>
      <c r="R41" s="2"/>
      <c r="S41" s="2"/>
      <c r="T41" s="2"/>
      <c r="U41" s="2"/>
      <c r="V41" s="2"/>
    </row>
    <row r="42" spans="1:31" ht="15" customHeight="1" x14ac:dyDescent="0.25">
      <c r="A42" s="11"/>
      <c r="B42" s="84" t="s">
        <v>6</v>
      </c>
      <c r="C42" s="84"/>
      <c r="D42" s="84"/>
      <c r="E42" s="89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1"/>
      <c r="Q42" s="11"/>
    </row>
    <row r="43" spans="1:31" x14ac:dyDescent="0.25">
      <c r="A43" s="11"/>
      <c r="B43" s="93" t="s">
        <v>22</v>
      </c>
      <c r="C43" s="94"/>
      <c r="D43" s="95"/>
      <c r="E43" s="89" t="s">
        <v>137</v>
      </c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1"/>
      <c r="Q43" s="11"/>
    </row>
    <row r="44" spans="1:31" x14ac:dyDescent="0.25">
      <c r="B44" s="84" t="s">
        <v>7</v>
      </c>
      <c r="C44" s="84"/>
      <c r="D44" s="84"/>
      <c r="E44" s="89" t="s">
        <v>158</v>
      </c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1"/>
      <c r="R44" s="11"/>
      <c r="S44" s="11"/>
      <c r="T44" s="11"/>
      <c r="U44" s="11"/>
      <c r="V44" s="11"/>
      <c r="W44" s="11"/>
      <c r="X44" s="11"/>
      <c r="Y44" s="11"/>
      <c r="Z44" s="11"/>
      <c r="AE44" s="11"/>
    </row>
    <row r="45" spans="1:31" x14ac:dyDescent="0.25">
      <c r="B45" s="84" t="s">
        <v>8</v>
      </c>
      <c r="C45" s="84"/>
      <c r="D45" s="84"/>
      <c r="E45" s="89" t="s">
        <v>157</v>
      </c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1"/>
    </row>
    <row r="46" spans="1:31" x14ac:dyDescent="0.25">
      <c r="A46" s="11" t="s">
        <v>195</v>
      </c>
      <c r="B46" s="11"/>
      <c r="D46" s="11"/>
      <c r="F46" s="11"/>
      <c r="G46" s="11"/>
      <c r="H46" s="11"/>
      <c r="I46" s="11"/>
      <c r="J46" s="11"/>
      <c r="K46" s="29"/>
      <c r="L46" s="29"/>
      <c r="M46" s="29"/>
      <c r="N46" s="29"/>
      <c r="O46" s="29"/>
      <c r="P46" s="29"/>
      <c r="Q46" s="11"/>
    </row>
    <row r="47" spans="1:31" x14ac:dyDescent="0.25">
      <c r="A47" s="11"/>
      <c r="B47" s="28"/>
      <c r="C47" s="28"/>
      <c r="D47" s="28"/>
      <c r="E47" s="28"/>
      <c r="F47" s="29"/>
      <c r="G47" s="29"/>
      <c r="H47" s="29"/>
      <c r="I47" s="29"/>
      <c r="J47" s="29"/>
      <c r="K47" s="11"/>
      <c r="L47" s="11"/>
      <c r="M47" s="11"/>
      <c r="N47" s="11"/>
      <c r="O47" s="11"/>
      <c r="P47" s="11"/>
      <c r="Q47" s="11"/>
    </row>
    <row r="48" spans="1:31" x14ac:dyDescent="0.25">
      <c r="A48" s="11"/>
      <c r="B48" s="11"/>
      <c r="D48" s="11"/>
      <c r="F48" s="11"/>
      <c r="G48" s="11"/>
      <c r="H48" s="11"/>
      <c r="I48" s="11"/>
      <c r="J48" s="11"/>
      <c r="R48" s="11"/>
      <c r="S48" s="11"/>
      <c r="T48" s="11"/>
      <c r="U48" s="11"/>
      <c r="V48" s="11"/>
      <c r="W48" s="11"/>
      <c r="X48" s="11"/>
      <c r="Y48" s="11"/>
      <c r="Z48" s="11"/>
      <c r="AE48" s="11"/>
    </row>
    <row r="49" spans="4:12" ht="18.75" x14ac:dyDescent="0.3">
      <c r="K49" s="37"/>
      <c r="L49" s="37"/>
    </row>
    <row r="50" spans="4:12" ht="18.75" x14ac:dyDescent="0.3">
      <c r="D50" s="3"/>
      <c r="E50" s="3"/>
      <c r="F50" s="37"/>
      <c r="G50" s="37"/>
      <c r="H50" s="37"/>
      <c r="I50" s="37"/>
      <c r="J50" s="37"/>
      <c r="K50" s="37"/>
      <c r="L50" s="37"/>
    </row>
    <row r="51" spans="4:12" ht="18.75" x14ac:dyDescent="0.3">
      <c r="D51" s="3"/>
      <c r="E51" s="3"/>
      <c r="F51" s="37"/>
      <c r="G51" s="37"/>
      <c r="H51" s="37"/>
      <c r="I51" s="37"/>
      <c r="J51" s="37"/>
    </row>
    <row r="52" spans="4:12" x14ac:dyDescent="0.25">
      <c r="D52" s="3"/>
      <c r="E52" s="3"/>
    </row>
  </sheetData>
  <mergeCells count="27">
    <mergeCell ref="B40:D40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44:D44"/>
    <mergeCell ref="B45:D45"/>
    <mergeCell ref="N4:N5"/>
    <mergeCell ref="M4:M5"/>
    <mergeCell ref="B42:D42"/>
    <mergeCell ref="E42:P42"/>
    <mergeCell ref="B39:D39"/>
    <mergeCell ref="B38:P38"/>
    <mergeCell ref="B41:D41"/>
    <mergeCell ref="B43:D43"/>
    <mergeCell ref="E44:P44"/>
    <mergeCell ref="E45:P45"/>
    <mergeCell ref="E39:P39"/>
    <mergeCell ref="E41:P41"/>
    <mergeCell ref="E43:P43"/>
    <mergeCell ref="E40:P40"/>
  </mergeCells>
  <pageMargins left="0.78740157480314965" right="0.39370078740157483" top="0.78740157480314965" bottom="0.39370078740157483" header="0.31496062992125984" footer="0.31496062992125984"/>
  <pageSetup paperSize="9" scale="53" orientation="landscape" r:id="rId1"/>
  <headerFooter>
    <oddFooter>&amp;C&amp;P</oddFooter>
  </headerFooter>
  <rowBreaks count="1" manualBreakCount="1">
    <brk id="3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25</v>
      </c>
      <c r="B5" t="e">
        <f>XLR_ERRNAME</f>
        <v>#NAME?</v>
      </c>
    </row>
    <row r="6" spans="1:19" x14ac:dyDescent="0.25">
      <c r="A6" t="s">
        <v>26</v>
      </c>
      <c r="B6">
        <v>7441</v>
      </c>
      <c r="C6" s="31" t="s">
        <v>27</v>
      </c>
      <c r="D6">
        <v>4909</v>
      </c>
      <c r="E6" s="31" t="s">
        <v>28</v>
      </c>
      <c r="F6" s="31" t="s">
        <v>29</v>
      </c>
      <c r="G6" s="31" t="s">
        <v>30</v>
      </c>
      <c r="H6" s="31" t="s">
        <v>30</v>
      </c>
      <c r="I6" s="31" t="s">
        <v>30</v>
      </c>
      <c r="J6" s="31" t="s">
        <v>28</v>
      </c>
      <c r="K6" s="31" t="s">
        <v>31</v>
      </c>
      <c r="L6" s="31" t="s">
        <v>32</v>
      </c>
      <c r="M6" s="31" t="s">
        <v>33</v>
      </c>
      <c r="N6" s="31" t="s">
        <v>30</v>
      </c>
      <c r="O6">
        <v>5006</v>
      </c>
      <c r="P6" s="31" t="s">
        <v>34</v>
      </c>
      <c r="Q6">
        <v>0</v>
      </c>
      <c r="R6" s="31" t="s">
        <v>30</v>
      </c>
      <c r="S6" s="31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0"/>
  <sheetViews>
    <sheetView workbookViewId="0">
      <selection activeCell="F8" sqref="F8"/>
    </sheetView>
  </sheetViews>
  <sheetFormatPr defaultRowHeight="15" x14ac:dyDescent="0.25"/>
  <cols>
    <col min="1" max="1" width="9.140625" style="11"/>
    <col min="2" max="2" width="26.28515625" style="23" customWidth="1"/>
    <col min="3" max="3" width="8.42578125" style="40" customWidth="1"/>
    <col min="4" max="6" width="9.140625" style="40"/>
    <col min="7" max="16" width="9.140625" style="41"/>
    <col min="17" max="17" width="32.42578125" style="41" customWidth="1"/>
    <col min="18" max="18" width="40.28515625" style="42" customWidth="1"/>
    <col min="19" max="16384" width="9.140625" style="11"/>
  </cols>
  <sheetData>
    <row r="2" spans="2:18" x14ac:dyDescent="0.25">
      <c r="B2" s="23" t="s">
        <v>159</v>
      </c>
    </row>
    <row r="5" spans="2:18" x14ac:dyDescent="0.25">
      <c r="B5" s="109" t="s">
        <v>160</v>
      </c>
      <c r="C5" s="109" t="s">
        <v>161</v>
      </c>
      <c r="D5" s="112" t="s">
        <v>162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09" t="s">
        <v>17</v>
      </c>
      <c r="Q5" s="113" t="s">
        <v>163</v>
      </c>
      <c r="R5" s="108" t="s">
        <v>164</v>
      </c>
    </row>
    <row r="6" spans="2:18" ht="15.75" thickBot="1" x14ac:dyDescent="0.3">
      <c r="B6" s="110"/>
      <c r="C6" s="111"/>
      <c r="D6" s="43" t="s">
        <v>165</v>
      </c>
      <c r="E6" s="43" t="s">
        <v>166</v>
      </c>
      <c r="F6" s="43" t="s">
        <v>167</v>
      </c>
      <c r="G6" s="44" t="s">
        <v>168</v>
      </c>
      <c r="H6" s="44" t="s">
        <v>169</v>
      </c>
      <c r="I6" s="44" t="s">
        <v>170</v>
      </c>
      <c r="J6" s="44" t="s">
        <v>171</v>
      </c>
      <c r="K6" s="44" t="s">
        <v>172</v>
      </c>
      <c r="L6" s="44" t="s">
        <v>173</v>
      </c>
      <c r="M6" s="44" t="s">
        <v>174</v>
      </c>
      <c r="N6" s="44" t="s">
        <v>175</v>
      </c>
      <c r="O6" s="44" t="s">
        <v>176</v>
      </c>
      <c r="P6" s="111"/>
      <c r="Q6" s="114"/>
      <c r="R6" s="108"/>
    </row>
    <row r="7" spans="2:18" ht="30.75" thickBot="1" x14ac:dyDescent="0.3">
      <c r="B7" s="45" t="s">
        <v>37</v>
      </c>
      <c r="C7" s="46" t="s">
        <v>38</v>
      </c>
      <c r="D7" s="47"/>
      <c r="E7" s="47"/>
      <c r="F7" s="47"/>
      <c r="G7" s="48">
        <v>0.8</v>
      </c>
      <c r="H7" s="48"/>
      <c r="I7" s="48"/>
      <c r="J7" s="48"/>
      <c r="K7" s="48"/>
      <c r="L7" s="48"/>
      <c r="M7" s="48"/>
      <c r="N7" s="48"/>
      <c r="O7" s="48"/>
      <c r="P7" s="49">
        <f>SUM(D7:O7)</f>
        <v>0.8</v>
      </c>
      <c r="Q7" s="49" t="s">
        <v>177</v>
      </c>
      <c r="R7" s="50" t="s">
        <v>178</v>
      </c>
    </row>
    <row r="8" spans="2:18" s="54" customFormat="1" ht="30" x14ac:dyDescent="0.25">
      <c r="B8" s="115" t="s">
        <v>41</v>
      </c>
      <c r="C8" s="117" t="s">
        <v>38</v>
      </c>
      <c r="D8" s="51"/>
      <c r="E8" s="51">
        <v>0.1</v>
      </c>
      <c r="F8" s="51"/>
      <c r="G8" s="51">
        <v>0.2</v>
      </c>
      <c r="H8" s="51"/>
      <c r="I8" s="51"/>
      <c r="J8" s="51"/>
      <c r="K8" s="51"/>
      <c r="L8" s="51"/>
      <c r="M8" s="51"/>
      <c r="N8" s="51"/>
      <c r="O8" s="51"/>
      <c r="P8" s="117">
        <f>SUM(D8:O9)</f>
        <v>0.45000000000000007</v>
      </c>
      <c r="Q8" s="52" t="s">
        <v>179</v>
      </c>
      <c r="R8" s="53" t="s">
        <v>180</v>
      </c>
    </row>
    <row r="9" spans="2:18" ht="30.75" thickBot="1" x14ac:dyDescent="0.3">
      <c r="B9" s="116"/>
      <c r="C9" s="118"/>
      <c r="D9" s="55"/>
      <c r="E9" s="55"/>
      <c r="F9" s="55"/>
      <c r="G9" s="56"/>
      <c r="H9" s="56"/>
      <c r="I9" s="56"/>
      <c r="J9" s="56">
        <v>0.15</v>
      </c>
      <c r="K9" s="56"/>
      <c r="L9" s="56"/>
      <c r="M9" s="56"/>
      <c r="N9" s="56"/>
      <c r="O9" s="56"/>
      <c r="P9" s="118"/>
      <c r="Q9" s="57" t="s">
        <v>181</v>
      </c>
      <c r="R9" s="58" t="s">
        <v>182</v>
      </c>
    </row>
    <row r="10" spans="2:18" ht="30.75" thickBot="1" x14ac:dyDescent="0.3">
      <c r="B10" s="45" t="s">
        <v>44</v>
      </c>
      <c r="C10" s="59" t="s">
        <v>38</v>
      </c>
      <c r="D10" s="47"/>
      <c r="E10" s="47"/>
      <c r="F10" s="47"/>
      <c r="G10" s="48"/>
      <c r="H10" s="48">
        <v>0.7</v>
      </c>
      <c r="I10" s="48"/>
      <c r="J10" s="48"/>
      <c r="K10" s="48"/>
      <c r="L10" s="48"/>
      <c r="M10" s="48"/>
      <c r="N10" s="48"/>
      <c r="O10" s="48"/>
      <c r="P10" s="49">
        <f>SUM(D10:O10)</f>
        <v>0.7</v>
      </c>
      <c r="Q10" s="49" t="s">
        <v>183</v>
      </c>
      <c r="R10" s="50" t="s">
        <v>184</v>
      </c>
    </row>
    <row r="11" spans="2:18" ht="30.75" thickBot="1" x14ac:dyDescent="0.3">
      <c r="B11" s="45" t="s">
        <v>49</v>
      </c>
      <c r="C11" s="59" t="s">
        <v>38</v>
      </c>
      <c r="D11" s="47"/>
      <c r="E11" s="48">
        <v>1.4</v>
      </c>
      <c r="F11" s="47"/>
      <c r="G11" s="48"/>
      <c r="H11" s="48"/>
      <c r="I11" s="48"/>
      <c r="J11" s="48"/>
      <c r="K11" s="48"/>
      <c r="L11" s="48"/>
      <c r="M11" s="48"/>
      <c r="N11" s="48"/>
      <c r="O11" s="48"/>
      <c r="P11" s="49">
        <f>SUM(D11:O11)</f>
        <v>1.4</v>
      </c>
      <c r="Q11" s="49" t="s">
        <v>185</v>
      </c>
      <c r="R11" s="50" t="s">
        <v>180</v>
      </c>
    </row>
    <row r="12" spans="2:18" ht="30" x14ac:dyDescent="0.25">
      <c r="B12" s="115" t="s">
        <v>47</v>
      </c>
      <c r="C12" s="117" t="s">
        <v>38</v>
      </c>
      <c r="D12" s="60"/>
      <c r="E12" s="60"/>
      <c r="F12" s="60"/>
      <c r="G12" s="51">
        <v>0.8</v>
      </c>
      <c r="H12" s="51"/>
      <c r="I12" s="51"/>
      <c r="J12" s="51"/>
      <c r="K12" s="51"/>
      <c r="L12" s="51"/>
      <c r="M12" s="51"/>
      <c r="N12" s="51"/>
      <c r="O12" s="51"/>
      <c r="P12" s="117">
        <f>SUM(D12:O16)</f>
        <v>5.5500000000000007</v>
      </c>
      <c r="Q12" s="52" t="s">
        <v>177</v>
      </c>
      <c r="R12" s="53" t="s">
        <v>178</v>
      </c>
    </row>
    <row r="13" spans="2:18" ht="30" x14ac:dyDescent="0.25">
      <c r="B13" s="119"/>
      <c r="C13" s="120"/>
      <c r="D13" s="61"/>
      <c r="E13" s="61"/>
      <c r="F13" s="61"/>
      <c r="G13" s="62"/>
      <c r="H13" s="62">
        <v>1.6</v>
      </c>
      <c r="I13" s="62"/>
      <c r="J13" s="62"/>
      <c r="K13" s="62"/>
      <c r="L13" s="62"/>
      <c r="M13" s="62"/>
      <c r="N13" s="62"/>
      <c r="O13" s="62"/>
      <c r="P13" s="120"/>
      <c r="Q13" s="63" t="s">
        <v>183</v>
      </c>
      <c r="R13" s="64" t="s">
        <v>184</v>
      </c>
    </row>
    <row r="14" spans="2:18" ht="30" x14ac:dyDescent="0.25">
      <c r="B14" s="119"/>
      <c r="C14" s="120"/>
      <c r="D14" s="61"/>
      <c r="E14" s="61"/>
      <c r="F14" s="61"/>
      <c r="G14" s="62"/>
      <c r="H14" s="62">
        <v>0.75</v>
      </c>
      <c r="I14" s="62">
        <v>0.65</v>
      </c>
      <c r="J14" s="62"/>
      <c r="K14" s="62"/>
      <c r="L14" s="62"/>
      <c r="M14" s="62"/>
      <c r="N14" s="62"/>
      <c r="O14" s="62"/>
      <c r="P14" s="120"/>
      <c r="Q14" s="63" t="s">
        <v>186</v>
      </c>
      <c r="R14" s="64" t="s">
        <v>187</v>
      </c>
    </row>
    <row r="15" spans="2:18" ht="30" x14ac:dyDescent="0.25">
      <c r="B15" s="119"/>
      <c r="C15" s="120"/>
      <c r="D15" s="61"/>
      <c r="E15" s="61"/>
      <c r="F15" s="61"/>
      <c r="G15" s="62">
        <v>0.15</v>
      </c>
      <c r="H15" s="62"/>
      <c r="I15" s="62"/>
      <c r="J15" s="62"/>
      <c r="K15" s="62"/>
      <c r="L15" s="62"/>
      <c r="M15" s="62"/>
      <c r="N15" s="62"/>
      <c r="O15" s="62"/>
      <c r="P15" s="120"/>
      <c r="Q15" s="63" t="s">
        <v>181</v>
      </c>
      <c r="R15" s="64" t="s">
        <v>182</v>
      </c>
    </row>
    <row r="16" spans="2:18" ht="30.75" thickBot="1" x14ac:dyDescent="0.3">
      <c r="B16" s="116"/>
      <c r="C16" s="118"/>
      <c r="D16" s="55"/>
      <c r="E16" s="55"/>
      <c r="F16" s="55"/>
      <c r="G16" s="56">
        <v>0.5</v>
      </c>
      <c r="H16" s="56">
        <v>1.1000000000000001</v>
      </c>
      <c r="I16" s="56"/>
      <c r="J16" s="56"/>
      <c r="K16" s="56"/>
      <c r="L16" s="56"/>
      <c r="M16" s="56"/>
      <c r="N16" s="56"/>
      <c r="O16" s="56"/>
      <c r="P16" s="118"/>
      <c r="Q16" s="57" t="s">
        <v>179</v>
      </c>
      <c r="R16" s="58" t="s">
        <v>180</v>
      </c>
    </row>
    <row r="17" spans="2:18" s="54" customFormat="1" ht="30.75" thickBot="1" x14ac:dyDescent="0.3">
      <c r="B17" s="65" t="s">
        <v>52</v>
      </c>
      <c r="C17" s="66" t="s">
        <v>38</v>
      </c>
      <c r="D17" s="48"/>
      <c r="E17" s="48">
        <v>0.1</v>
      </c>
      <c r="F17" s="48"/>
      <c r="G17" s="48">
        <v>0.2</v>
      </c>
      <c r="H17" s="48"/>
      <c r="I17" s="48"/>
      <c r="J17" s="48"/>
      <c r="K17" s="48"/>
      <c r="L17" s="48"/>
      <c r="M17" s="48"/>
      <c r="N17" s="48"/>
      <c r="O17" s="48"/>
      <c r="P17" s="49">
        <f>SUM(D17:O17)</f>
        <v>0.30000000000000004</v>
      </c>
      <c r="Q17" s="67" t="s">
        <v>179</v>
      </c>
      <c r="R17" s="68" t="s">
        <v>180</v>
      </c>
    </row>
    <row r="18" spans="2:18" s="54" customFormat="1" ht="30.75" thickBot="1" x14ac:dyDescent="0.3">
      <c r="B18" s="69" t="s">
        <v>55</v>
      </c>
      <c r="C18" s="70" t="s">
        <v>38</v>
      </c>
      <c r="D18" s="71"/>
      <c r="E18" s="71">
        <v>0.3</v>
      </c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2">
        <f>SUM(D18:O18)</f>
        <v>0.3</v>
      </c>
      <c r="Q18" s="72" t="s">
        <v>179</v>
      </c>
      <c r="R18" s="73" t="s">
        <v>180</v>
      </c>
    </row>
    <row r="19" spans="2:18" ht="60" x14ac:dyDescent="0.25">
      <c r="B19" s="115" t="s">
        <v>57</v>
      </c>
      <c r="C19" s="117" t="s">
        <v>38</v>
      </c>
      <c r="D19" s="60"/>
      <c r="E19" s="60"/>
      <c r="F19" s="60"/>
      <c r="G19" s="51">
        <v>1.5</v>
      </c>
      <c r="H19" s="51">
        <v>0.55000000000000004</v>
      </c>
      <c r="I19" s="51">
        <v>1</v>
      </c>
      <c r="J19" s="51">
        <v>1.77</v>
      </c>
      <c r="K19" s="51"/>
      <c r="L19" s="51"/>
      <c r="M19" s="51"/>
      <c r="N19" s="51"/>
      <c r="O19" s="51"/>
      <c r="P19" s="117">
        <f>SUM(D19:O25)</f>
        <v>16.22</v>
      </c>
      <c r="Q19" s="51" t="s">
        <v>188</v>
      </c>
      <c r="R19" s="74" t="s">
        <v>189</v>
      </c>
    </row>
    <row r="20" spans="2:18" ht="30" x14ac:dyDescent="0.25">
      <c r="B20" s="119"/>
      <c r="C20" s="120"/>
      <c r="D20" s="61"/>
      <c r="E20" s="61"/>
      <c r="F20" s="61"/>
      <c r="G20" s="62">
        <v>1</v>
      </c>
      <c r="H20" s="62">
        <v>1.7</v>
      </c>
      <c r="I20" s="62"/>
      <c r="J20" s="62"/>
      <c r="K20" s="62"/>
      <c r="L20" s="62"/>
      <c r="M20" s="62"/>
      <c r="N20" s="62"/>
      <c r="O20" s="62"/>
      <c r="P20" s="120"/>
      <c r="Q20" s="62" t="s">
        <v>177</v>
      </c>
      <c r="R20" s="75" t="s">
        <v>178</v>
      </c>
    </row>
    <row r="21" spans="2:18" ht="30" x14ac:dyDescent="0.25">
      <c r="B21" s="119"/>
      <c r="C21" s="120"/>
      <c r="D21" s="61"/>
      <c r="E21" s="61"/>
      <c r="F21" s="61"/>
      <c r="G21" s="62"/>
      <c r="H21" s="62">
        <v>1.59</v>
      </c>
      <c r="I21" s="62"/>
      <c r="J21" s="62"/>
      <c r="K21" s="62"/>
      <c r="L21" s="62"/>
      <c r="M21" s="62"/>
      <c r="N21" s="62"/>
      <c r="O21" s="62"/>
      <c r="P21" s="120"/>
      <c r="Q21" s="62" t="s">
        <v>183</v>
      </c>
      <c r="R21" s="75" t="s">
        <v>184</v>
      </c>
    </row>
    <row r="22" spans="2:18" ht="90" x14ac:dyDescent="0.25">
      <c r="B22" s="119"/>
      <c r="C22" s="120"/>
      <c r="D22" s="61"/>
      <c r="E22" s="61"/>
      <c r="F22" s="61"/>
      <c r="G22" s="62"/>
      <c r="H22" s="62"/>
      <c r="I22" s="62"/>
      <c r="J22" s="62">
        <v>0.19</v>
      </c>
      <c r="K22" s="62"/>
      <c r="L22" s="62"/>
      <c r="M22" s="62"/>
      <c r="N22" s="62"/>
      <c r="O22" s="62"/>
      <c r="P22" s="120"/>
      <c r="Q22" s="62" t="s">
        <v>190</v>
      </c>
      <c r="R22" s="75" t="s">
        <v>191</v>
      </c>
    </row>
    <row r="23" spans="2:18" ht="90" x14ac:dyDescent="0.25">
      <c r="B23" s="119"/>
      <c r="C23" s="120"/>
      <c r="D23" s="61"/>
      <c r="E23" s="61"/>
      <c r="F23" s="61"/>
      <c r="G23" s="62">
        <v>0.11</v>
      </c>
      <c r="H23" s="62"/>
      <c r="I23" s="62"/>
      <c r="J23" s="62">
        <v>0.34</v>
      </c>
      <c r="K23" s="62"/>
      <c r="L23" s="62"/>
      <c r="M23" s="62"/>
      <c r="N23" s="62"/>
      <c r="O23" s="62"/>
      <c r="P23" s="120"/>
      <c r="Q23" s="62" t="s">
        <v>192</v>
      </c>
      <c r="R23" s="75" t="s">
        <v>193</v>
      </c>
    </row>
    <row r="24" spans="2:18" ht="30" x14ac:dyDescent="0.25">
      <c r="B24" s="119"/>
      <c r="C24" s="120"/>
      <c r="D24" s="61"/>
      <c r="E24" s="61"/>
      <c r="F24" s="61"/>
      <c r="G24" s="62"/>
      <c r="H24" s="62">
        <v>0.65</v>
      </c>
      <c r="I24" s="62">
        <v>0.4</v>
      </c>
      <c r="J24" s="62">
        <v>0.3</v>
      </c>
      <c r="K24" s="62"/>
      <c r="L24" s="62"/>
      <c r="M24" s="62"/>
      <c r="N24" s="62"/>
      <c r="O24" s="62"/>
      <c r="P24" s="120"/>
      <c r="Q24" s="62" t="s">
        <v>181</v>
      </c>
      <c r="R24" s="75" t="s">
        <v>182</v>
      </c>
    </row>
    <row r="25" spans="2:18" ht="30.75" thickBot="1" x14ac:dyDescent="0.3">
      <c r="B25" s="119"/>
      <c r="C25" s="120"/>
      <c r="D25" s="43"/>
      <c r="E25" s="43"/>
      <c r="F25" s="43"/>
      <c r="G25" s="44">
        <v>1.2</v>
      </c>
      <c r="H25" s="44">
        <v>2.77</v>
      </c>
      <c r="I25" s="44"/>
      <c r="J25" s="44">
        <v>0.15</v>
      </c>
      <c r="K25" s="44"/>
      <c r="L25" s="44"/>
      <c r="M25" s="44">
        <v>1</v>
      </c>
      <c r="N25" s="44"/>
      <c r="O25" s="44"/>
      <c r="P25" s="118"/>
      <c r="Q25" s="44" t="s">
        <v>179</v>
      </c>
      <c r="R25" s="76" t="s">
        <v>180</v>
      </c>
    </row>
    <row r="26" spans="2:18" s="54" customFormat="1" ht="30.75" thickBot="1" x14ac:dyDescent="0.3">
      <c r="B26" s="69" t="s">
        <v>59</v>
      </c>
      <c r="C26" s="71" t="s">
        <v>38</v>
      </c>
      <c r="D26" s="71"/>
      <c r="E26" s="71">
        <v>0.1</v>
      </c>
      <c r="F26" s="71"/>
      <c r="G26" s="71">
        <v>0.2</v>
      </c>
      <c r="H26" s="71"/>
      <c r="I26" s="71"/>
      <c r="J26" s="71"/>
      <c r="K26" s="71"/>
      <c r="L26" s="71"/>
      <c r="M26" s="71"/>
      <c r="N26" s="71"/>
      <c r="O26" s="71"/>
      <c r="P26" s="71">
        <f t="shared" ref="P26:P33" si="0">SUM(D26:O26)</f>
        <v>0.30000000000000004</v>
      </c>
      <c r="Q26" s="71" t="s">
        <v>179</v>
      </c>
      <c r="R26" s="73" t="s">
        <v>180</v>
      </c>
    </row>
    <row r="27" spans="2:18" s="54" customFormat="1" ht="30.75" thickBot="1" x14ac:dyDescent="0.3">
      <c r="B27" s="65" t="s">
        <v>61</v>
      </c>
      <c r="C27" s="48" t="s">
        <v>38</v>
      </c>
      <c r="D27" s="48"/>
      <c r="E27" s="48"/>
      <c r="F27" s="48"/>
      <c r="G27" s="48"/>
      <c r="H27" s="48"/>
      <c r="I27" s="48">
        <v>0.03</v>
      </c>
      <c r="J27" s="48"/>
      <c r="K27" s="48"/>
      <c r="L27" s="48"/>
      <c r="M27" s="48"/>
      <c r="N27" s="48"/>
      <c r="O27" s="48"/>
      <c r="P27" s="48">
        <f t="shared" si="0"/>
        <v>0.03</v>
      </c>
      <c r="Q27" s="48" t="s">
        <v>186</v>
      </c>
      <c r="R27" s="50" t="s">
        <v>187</v>
      </c>
    </row>
    <row r="28" spans="2:18" s="54" customFormat="1" ht="30.75" thickBot="1" x14ac:dyDescent="0.3">
      <c r="B28" s="65" t="s">
        <v>64</v>
      </c>
      <c r="C28" s="48" t="s">
        <v>38</v>
      </c>
      <c r="D28" s="48"/>
      <c r="E28" s="48">
        <v>0.3</v>
      </c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>
        <f t="shared" si="0"/>
        <v>0.3</v>
      </c>
      <c r="Q28" s="48" t="s">
        <v>179</v>
      </c>
      <c r="R28" s="50" t="s">
        <v>180</v>
      </c>
    </row>
    <row r="29" spans="2:18" s="54" customFormat="1" ht="30.75" thickBot="1" x14ac:dyDescent="0.3">
      <c r="B29" s="69" t="s">
        <v>66</v>
      </c>
      <c r="C29" s="71" t="s">
        <v>38</v>
      </c>
      <c r="D29" s="71"/>
      <c r="E29" s="71"/>
      <c r="F29" s="71"/>
      <c r="G29" s="71"/>
      <c r="H29" s="71">
        <v>0.5</v>
      </c>
      <c r="I29" s="71"/>
      <c r="J29" s="71"/>
      <c r="K29" s="71"/>
      <c r="L29" s="71"/>
      <c r="M29" s="71"/>
      <c r="N29" s="71"/>
      <c r="O29" s="71"/>
      <c r="P29" s="71">
        <f t="shared" si="0"/>
        <v>0.5</v>
      </c>
      <c r="Q29" s="71" t="s">
        <v>179</v>
      </c>
      <c r="R29" s="73" t="s">
        <v>180</v>
      </c>
    </row>
    <row r="30" spans="2:18" s="54" customFormat="1" ht="30.75" thickBot="1" x14ac:dyDescent="0.3">
      <c r="B30" s="65" t="s">
        <v>69</v>
      </c>
      <c r="C30" s="48" t="s">
        <v>38</v>
      </c>
      <c r="D30" s="48"/>
      <c r="E30" s="48">
        <v>0.3</v>
      </c>
      <c r="F30" s="48"/>
      <c r="G30" s="48"/>
      <c r="H30" s="48"/>
      <c r="I30" s="48"/>
      <c r="J30" s="48">
        <v>0.3</v>
      </c>
      <c r="K30" s="48"/>
      <c r="L30" s="48"/>
      <c r="M30" s="48"/>
      <c r="N30" s="48"/>
      <c r="O30" s="48"/>
      <c r="P30" s="48">
        <f t="shared" si="0"/>
        <v>0.6</v>
      </c>
      <c r="Q30" s="48" t="s">
        <v>179</v>
      </c>
      <c r="R30" s="50" t="s">
        <v>180</v>
      </c>
    </row>
    <row r="31" spans="2:18" ht="30.75" thickBot="1" x14ac:dyDescent="0.3">
      <c r="B31" s="45" t="s">
        <v>103</v>
      </c>
      <c r="C31" s="47" t="s">
        <v>38</v>
      </c>
      <c r="D31" s="47"/>
      <c r="E31" s="47"/>
      <c r="F31" s="47"/>
      <c r="G31" s="48"/>
      <c r="H31" s="48">
        <v>0.2</v>
      </c>
      <c r="I31" s="48"/>
      <c r="J31" s="48"/>
      <c r="K31" s="48"/>
      <c r="L31" s="48"/>
      <c r="M31" s="48"/>
      <c r="N31" s="48"/>
      <c r="O31" s="48"/>
      <c r="P31" s="48">
        <f t="shared" si="0"/>
        <v>0.2</v>
      </c>
      <c r="Q31" s="48" t="s">
        <v>179</v>
      </c>
      <c r="R31" s="50" t="s">
        <v>180</v>
      </c>
    </row>
    <row r="32" spans="2:18" ht="30.75" thickBot="1" x14ac:dyDescent="0.3">
      <c r="B32" s="45" t="s">
        <v>106</v>
      </c>
      <c r="C32" s="47" t="s">
        <v>38</v>
      </c>
      <c r="D32" s="47"/>
      <c r="E32" s="47"/>
      <c r="F32" s="47"/>
      <c r="G32" s="48"/>
      <c r="H32" s="48">
        <v>0.2</v>
      </c>
      <c r="I32" s="48"/>
      <c r="J32" s="48"/>
      <c r="K32" s="48"/>
      <c r="L32" s="48"/>
      <c r="M32" s="48"/>
      <c r="N32" s="48"/>
      <c r="O32" s="48"/>
      <c r="P32" s="48">
        <f t="shared" si="0"/>
        <v>0.2</v>
      </c>
      <c r="Q32" s="48" t="s">
        <v>179</v>
      </c>
      <c r="R32" s="50" t="s">
        <v>180</v>
      </c>
    </row>
    <row r="33" spans="2:18" ht="30.75" thickBot="1" x14ac:dyDescent="0.3">
      <c r="B33" s="45" t="s">
        <v>108</v>
      </c>
      <c r="C33" s="47" t="s">
        <v>38</v>
      </c>
      <c r="D33" s="47"/>
      <c r="E33" s="47"/>
      <c r="F33" s="47"/>
      <c r="G33" s="48"/>
      <c r="H33" s="48">
        <v>0.3</v>
      </c>
      <c r="I33" s="48"/>
      <c r="J33" s="48"/>
      <c r="K33" s="48"/>
      <c r="L33" s="48"/>
      <c r="M33" s="48"/>
      <c r="N33" s="48"/>
      <c r="O33" s="48"/>
      <c r="P33" s="48">
        <f t="shared" si="0"/>
        <v>0.3</v>
      </c>
      <c r="Q33" s="48" t="s">
        <v>179</v>
      </c>
      <c r="R33" s="50" t="s">
        <v>180</v>
      </c>
    </row>
    <row r="34" spans="2:18" ht="30" x14ac:dyDescent="0.25">
      <c r="B34" s="119" t="s">
        <v>72</v>
      </c>
      <c r="C34" s="120" t="s">
        <v>38</v>
      </c>
      <c r="D34" s="77"/>
      <c r="E34" s="77"/>
      <c r="F34" s="77"/>
      <c r="G34" s="78">
        <v>0.75</v>
      </c>
      <c r="H34" s="78"/>
      <c r="I34" s="78"/>
      <c r="J34" s="78"/>
      <c r="K34" s="78"/>
      <c r="L34" s="78"/>
      <c r="M34" s="78"/>
      <c r="N34" s="78"/>
      <c r="O34" s="78"/>
      <c r="P34" s="117">
        <f>SUM(D34:O35)</f>
        <v>2.0750000000000002</v>
      </c>
      <c r="Q34" s="78" t="s">
        <v>177</v>
      </c>
      <c r="R34" s="79" t="s">
        <v>178</v>
      </c>
    </row>
    <row r="35" spans="2:18" ht="30.75" thickBot="1" x14ac:dyDescent="0.3">
      <c r="B35" s="119"/>
      <c r="C35" s="120"/>
      <c r="D35" s="43"/>
      <c r="E35" s="43">
        <v>0.55000000000000004</v>
      </c>
      <c r="F35" s="43"/>
      <c r="G35" s="44"/>
      <c r="H35" s="44">
        <v>0.26</v>
      </c>
      <c r="I35" s="44"/>
      <c r="J35" s="44">
        <v>0.51500000000000001</v>
      </c>
      <c r="K35" s="44"/>
      <c r="L35" s="44"/>
      <c r="M35" s="44"/>
      <c r="N35" s="44"/>
      <c r="O35" s="44"/>
      <c r="P35" s="118"/>
      <c r="Q35" s="44" t="s">
        <v>179</v>
      </c>
      <c r="R35" s="76" t="s">
        <v>180</v>
      </c>
    </row>
    <row r="36" spans="2:18" s="54" customFormat="1" ht="30.75" thickBot="1" x14ac:dyDescent="0.3">
      <c r="B36" s="65" t="s">
        <v>75</v>
      </c>
      <c r="C36" s="48" t="s">
        <v>38</v>
      </c>
      <c r="D36" s="48"/>
      <c r="E36" s="48">
        <v>0.55000000000000004</v>
      </c>
      <c r="F36" s="48"/>
      <c r="G36" s="48">
        <v>0.3</v>
      </c>
      <c r="H36" s="48"/>
      <c r="I36" s="48"/>
      <c r="J36" s="48"/>
      <c r="K36" s="48"/>
      <c r="L36" s="48"/>
      <c r="M36" s="48"/>
      <c r="N36" s="48"/>
      <c r="O36" s="48"/>
      <c r="P36" s="48">
        <f>SUM(D36:O36)</f>
        <v>0.85000000000000009</v>
      </c>
      <c r="Q36" s="48" t="s">
        <v>179</v>
      </c>
      <c r="R36" s="50" t="s">
        <v>180</v>
      </c>
    </row>
    <row r="37" spans="2:18" ht="30" x14ac:dyDescent="0.25">
      <c r="B37" s="115" t="s">
        <v>78</v>
      </c>
      <c r="C37" s="117" t="s">
        <v>38</v>
      </c>
      <c r="D37" s="60"/>
      <c r="E37" s="60"/>
      <c r="F37" s="60"/>
      <c r="G37" s="51"/>
      <c r="H37" s="51">
        <v>1.6</v>
      </c>
      <c r="I37" s="51"/>
      <c r="J37" s="51"/>
      <c r="K37" s="51"/>
      <c r="L37" s="51"/>
      <c r="M37" s="51"/>
      <c r="N37" s="51"/>
      <c r="O37" s="51"/>
      <c r="P37" s="117">
        <f>SUM(D37:O39)</f>
        <v>3.8</v>
      </c>
      <c r="Q37" s="51" t="s">
        <v>183</v>
      </c>
      <c r="R37" s="74" t="s">
        <v>184</v>
      </c>
    </row>
    <row r="38" spans="2:18" ht="90" x14ac:dyDescent="0.25">
      <c r="B38" s="119"/>
      <c r="C38" s="120"/>
      <c r="D38" s="61"/>
      <c r="E38" s="61"/>
      <c r="F38" s="61"/>
      <c r="G38" s="62">
        <v>1</v>
      </c>
      <c r="H38" s="62"/>
      <c r="I38" s="62"/>
      <c r="J38" s="62">
        <v>0.6</v>
      </c>
      <c r="K38" s="62"/>
      <c r="L38" s="62"/>
      <c r="M38" s="62"/>
      <c r="N38" s="62"/>
      <c r="O38" s="62"/>
      <c r="P38" s="120"/>
      <c r="Q38" s="62" t="s">
        <v>192</v>
      </c>
      <c r="R38" s="75" t="s">
        <v>193</v>
      </c>
    </row>
    <row r="39" spans="2:18" ht="30.75" thickBot="1" x14ac:dyDescent="0.3">
      <c r="B39" s="119"/>
      <c r="C39" s="120"/>
      <c r="D39" s="43"/>
      <c r="E39" s="43"/>
      <c r="F39" s="43"/>
      <c r="G39" s="44"/>
      <c r="H39" s="44">
        <v>0.3</v>
      </c>
      <c r="I39" s="44"/>
      <c r="J39" s="44">
        <v>0.3</v>
      </c>
      <c r="K39" s="44"/>
      <c r="L39" s="44"/>
      <c r="M39" s="44"/>
      <c r="N39" s="44"/>
      <c r="O39" s="44"/>
      <c r="P39" s="118"/>
      <c r="Q39" s="44" t="s">
        <v>179</v>
      </c>
      <c r="R39" s="76" t="s">
        <v>180</v>
      </c>
    </row>
    <row r="40" spans="2:18" ht="90" x14ac:dyDescent="0.25">
      <c r="B40" s="115" t="s">
        <v>81</v>
      </c>
      <c r="C40" s="117" t="s">
        <v>38</v>
      </c>
      <c r="D40" s="60"/>
      <c r="E40" s="60"/>
      <c r="F40" s="60"/>
      <c r="G40" s="51">
        <v>1</v>
      </c>
      <c r="H40" s="51"/>
      <c r="I40" s="51"/>
      <c r="J40" s="51">
        <v>0.5</v>
      </c>
      <c r="K40" s="51"/>
      <c r="L40" s="51"/>
      <c r="M40" s="51"/>
      <c r="N40" s="51"/>
      <c r="O40" s="51"/>
      <c r="P40" s="117">
        <f>SUM(D40:O41)</f>
        <v>2.3499999999999996</v>
      </c>
      <c r="Q40" s="51" t="s">
        <v>192</v>
      </c>
      <c r="R40" s="74" t="s">
        <v>193</v>
      </c>
    </row>
    <row r="41" spans="2:18" ht="30.75" thickBot="1" x14ac:dyDescent="0.3">
      <c r="B41" s="119"/>
      <c r="C41" s="120"/>
      <c r="D41" s="43"/>
      <c r="E41" s="43"/>
      <c r="F41" s="43"/>
      <c r="G41" s="44"/>
      <c r="H41" s="44">
        <v>0.55000000000000004</v>
      </c>
      <c r="I41" s="44"/>
      <c r="J41" s="44">
        <v>0.3</v>
      </c>
      <c r="K41" s="44"/>
      <c r="L41" s="44"/>
      <c r="M41" s="44"/>
      <c r="N41" s="44"/>
      <c r="O41" s="44"/>
      <c r="P41" s="118"/>
      <c r="Q41" s="44" t="s">
        <v>179</v>
      </c>
      <c r="R41" s="76" t="s">
        <v>180</v>
      </c>
    </row>
    <row r="42" spans="2:18" ht="30.75" thickBot="1" x14ac:dyDescent="0.3">
      <c r="B42" s="45" t="s">
        <v>84</v>
      </c>
      <c r="C42" s="47" t="s">
        <v>38</v>
      </c>
      <c r="D42" s="47"/>
      <c r="E42" s="47"/>
      <c r="F42" s="47"/>
      <c r="G42" s="48"/>
      <c r="H42" s="48">
        <v>0.5</v>
      </c>
      <c r="I42" s="48"/>
      <c r="J42" s="48"/>
      <c r="K42" s="48"/>
      <c r="L42" s="48"/>
      <c r="M42" s="48"/>
      <c r="N42" s="48"/>
      <c r="O42" s="48"/>
      <c r="P42" s="48">
        <f>SUM(D42:O42)</f>
        <v>0.5</v>
      </c>
      <c r="Q42" s="48" t="s">
        <v>179</v>
      </c>
      <c r="R42" s="50" t="s">
        <v>180</v>
      </c>
    </row>
    <row r="43" spans="2:18" ht="30.75" thickBot="1" x14ac:dyDescent="0.3">
      <c r="B43" s="80" t="s">
        <v>86</v>
      </c>
      <c r="C43" s="81" t="s">
        <v>38</v>
      </c>
      <c r="D43" s="81"/>
      <c r="E43" s="81"/>
      <c r="F43" s="81"/>
      <c r="G43" s="71"/>
      <c r="H43" s="71">
        <v>0.55000000000000004</v>
      </c>
      <c r="I43" s="71"/>
      <c r="J43" s="71">
        <v>0.3</v>
      </c>
      <c r="K43" s="71"/>
      <c r="L43" s="71"/>
      <c r="M43" s="71"/>
      <c r="N43" s="71"/>
      <c r="O43" s="71"/>
      <c r="P43" s="71">
        <f>SUM(D43:O43)</f>
        <v>0.85000000000000009</v>
      </c>
      <c r="Q43" s="71" t="s">
        <v>179</v>
      </c>
      <c r="R43" s="73" t="s">
        <v>180</v>
      </c>
    </row>
    <row r="44" spans="2:18" ht="30" x14ac:dyDescent="0.25">
      <c r="B44" s="115" t="s">
        <v>88</v>
      </c>
      <c r="C44" s="117" t="s">
        <v>38</v>
      </c>
      <c r="D44" s="60"/>
      <c r="E44" s="60"/>
      <c r="F44" s="60"/>
      <c r="G44" s="51">
        <v>0.8</v>
      </c>
      <c r="H44" s="51"/>
      <c r="I44" s="51"/>
      <c r="J44" s="51"/>
      <c r="K44" s="51"/>
      <c r="L44" s="51"/>
      <c r="M44" s="51"/>
      <c r="N44" s="51"/>
      <c r="O44" s="51"/>
      <c r="P44" s="117">
        <f>SUM(D44:O49)</f>
        <v>9.3300000000000018</v>
      </c>
      <c r="Q44" s="51" t="s">
        <v>177</v>
      </c>
      <c r="R44" s="74" t="s">
        <v>178</v>
      </c>
    </row>
    <row r="45" spans="2:18" ht="30" x14ac:dyDescent="0.25">
      <c r="B45" s="119"/>
      <c r="C45" s="120"/>
      <c r="D45" s="61"/>
      <c r="E45" s="61"/>
      <c r="F45" s="61"/>
      <c r="G45" s="62"/>
      <c r="H45" s="62">
        <v>1.6</v>
      </c>
      <c r="I45" s="62"/>
      <c r="J45" s="62"/>
      <c r="K45" s="62"/>
      <c r="L45" s="62"/>
      <c r="M45" s="62"/>
      <c r="N45" s="62"/>
      <c r="O45" s="62"/>
      <c r="P45" s="120"/>
      <c r="Q45" s="62" t="s">
        <v>183</v>
      </c>
      <c r="R45" s="75" t="s">
        <v>184</v>
      </c>
    </row>
    <row r="46" spans="2:18" ht="90" x14ac:dyDescent="0.25">
      <c r="B46" s="119"/>
      <c r="C46" s="120"/>
      <c r="D46" s="61"/>
      <c r="E46" s="61"/>
      <c r="F46" s="61"/>
      <c r="G46" s="62"/>
      <c r="H46" s="62"/>
      <c r="I46" s="62">
        <v>0.94</v>
      </c>
      <c r="J46" s="62">
        <v>0.74</v>
      </c>
      <c r="K46" s="62"/>
      <c r="L46" s="62"/>
      <c r="M46" s="62"/>
      <c r="N46" s="62"/>
      <c r="O46" s="62"/>
      <c r="P46" s="120"/>
      <c r="Q46" s="62" t="s">
        <v>190</v>
      </c>
      <c r="R46" s="75" t="s">
        <v>191</v>
      </c>
    </row>
    <row r="47" spans="2:18" ht="90" x14ac:dyDescent="0.25">
      <c r="B47" s="119"/>
      <c r="C47" s="120"/>
      <c r="D47" s="61"/>
      <c r="E47" s="61"/>
      <c r="F47" s="61"/>
      <c r="G47" s="62">
        <v>1.25</v>
      </c>
      <c r="H47" s="62"/>
      <c r="I47" s="62"/>
      <c r="J47" s="62"/>
      <c r="K47" s="62"/>
      <c r="L47" s="62"/>
      <c r="M47" s="62"/>
      <c r="N47" s="62"/>
      <c r="O47" s="62"/>
      <c r="P47" s="120"/>
      <c r="Q47" s="62" t="s">
        <v>192</v>
      </c>
      <c r="R47" s="75" t="s">
        <v>193</v>
      </c>
    </row>
    <row r="48" spans="2:18" ht="30" x14ac:dyDescent="0.25">
      <c r="B48" s="119"/>
      <c r="C48" s="120"/>
      <c r="D48" s="61"/>
      <c r="E48" s="61"/>
      <c r="F48" s="61"/>
      <c r="G48" s="62"/>
      <c r="H48" s="62"/>
      <c r="I48" s="62"/>
      <c r="J48" s="62">
        <v>2.5</v>
      </c>
      <c r="K48" s="62"/>
      <c r="L48" s="62"/>
      <c r="M48" s="62"/>
      <c r="N48" s="62"/>
      <c r="O48" s="62"/>
      <c r="P48" s="120"/>
      <c r="Q48" s="62" t="s">
        <v>181</v>
      </c>
      <c r="R48" s="75" t="s">
        <v>182</v>
      </c>
    </row>
    <row r="49" spans="2:18" ht="30.75" thickBot="1" x14ac:dyDescent="0.3">
      <c r="B49" s="119"/>
      <c r="C49" s="120"/>
      <c r="D49" s="43"/>
      <c r="E49" s="43"/>
      <c r="F49" s="43"/>
      <c r="G49" s="44">
        <v>0.3</v>
      </c>
      <c r="H49" s="44">
        <v>0.8</v>
      </c>
      <c r="I49" s="44"/>
      <c r="J49" s="44">
        <v>0.4</v>
      </c>
      <c r="K49" s="44"/>
      <c r="L49" s="44"/>
      <c r="M49" s="44"/>
      <c r="N49" s="44"/>
      <c r="O49" s="44"/>
      <c r="P49" s="118"/>
      <c r="Q49" s="44" t="s">
        <v>179</v>
      </c>
      <c r="R49" s="76" t="s">
        <v>180</v>
      </c>
    </row>
    <row r="50" spans="2:18" s="54" customFormat="1" ht="30.75" thickBot="1" x14ac:dyDescent="0.3">
      <c r="B50" s="65" t="s">
        <v>90</v>
      </c>
      <c r="C50" s="48" t="s">
        <v>38</v>
      </c>
      <c r="D50" s="48"/>
      <c r="E50" s="48">
        <v>0.55000000000000004</v>
      </c>
      <c r="F50" s="48"/>
      <c r="G50" s="48"/>
      <c r="H50" s="48"/>
      <c r="I50" s="48"/>
      <c r="J50" s="48">
        <v>0.3</v>
      </c>
      <c r="K50" s="48"/>
      <c r="L50" s="48"/>
      <c r="M50" s="48"/>
      <c r="N50" s="48"/>
      <c r="O50" s="48"/>
      <c r="P50" s="48">
        <f>SUM(D50:O50)</f>
        <v>0.85000000000000009</v>
      </c>
      <c r="Q50" s="48" t="s">
        <v>179</v>
      </c>
      <c r="R50" s="50" t="s">
        <v>180</v>
      </c>
    </row>
    <row r="51" spans="2:18" ht="30.75" thickBot="1" x14ac:dyDescent="0.3">
      <c r="B51" s="45" t="s">
        <v>92</v>
      </c>
      <c r="C51" s="47" t="s">
        <v>38</v>
      </c>
      <c r="D51" s="47"/>
      <c r="E51" s="47"/>
      <c r="F51" s="47"/>
      <c r="G51" s="48">
        <v>0.8</v>
      </c>
      <c r="H51" s="48"/>
      <c r="I51" s="48"/>
      <c r="J51" s="48"/>
      <c r="K51" s="48"/>
      <c r="L51" s="48"/>
      <c r="M51" s="48"/>
      <c r="N51" s="48"/>
      <c r="O51" s="48"/>
      <c r="P51" s="48">
        <f>SUM(D51:O51)</f>
        <v>0.8</v>
      </c>
      <c r="Q51" s="48" t="s">
        <v>177</v>
      </c>
      <c r="R51" s="50" t="s">
        <v>178</v>
      </c>
    </row>
    <row r="52" spans="2:18" ht="30.75" thickBot="1" x14ac:dyDescent="0.3">
      <c r="B52" s="80" t="s">
        <v>94</v>
      </c>
      <c r="C52" s="81" t="s">
        <v>38</v>
      </c>
      <c r="D52" s="81"/>
      <c r="E52" s="81"/>
      <c r="F52" s="81"/>
      <c r="G52" s="71">
        <v>0.2</v>
      </c>
      <c r="H52" s="71">
        <v>0.1</v>
      </c>
      <c r="I52" s="71"/>
      <c r="J52" s="71"/>
      <c r="K52" s="71"/>
      <c r="L52" s="71"/>
      <c r="M52" s="71"/>
      <c r="N52" s="71"/>
      <c r="O52" s="71"/>
      <c r="P52" s="71">
        <f>SUM(D52:O52)</f>
        <v>0.30000000000000004</v>
      </c>
      <c r="Q52" s="71" t="s">
        <v>179</v>
      </c>
      <c r="R52" s="73" t="s">
        <v>180</v>
      </c>
    </row>
    <row r="53" spans="2:18" ht="60" x14ac:dyDescent="0.25">
      <c r="B53" s="121" t="s">
        <v>96</v>
      </c>
      <c r="C53" s="117" t="s">
        <v>38</v>
      </c>
      <c r="D53" s="60"/>
      <c r="E53" s="60"/>
      <c r="F53" s="60"/>
      <c r="G53" s="51"/>
      <c r="H53" s="51"/>
      <c r="I53" s="51"/>
      <c r="J53" s="51">
        <v>0.5</v>
      </c>
      <c r="K53" s="51">
        <v>0.5</v>
      </c>
      <c r="L53" s="51"/>
      <c r="M53" s="51"/>
      <c r="N53" s="51"/>
      <c r="O53" s="51"/>
      <c r="P53" s="117">
        <f>SUM(D53:O54)</f>
        <v>1.8</v>
      </c>
      <c r="Q53" s="51" t="s">
        <v>188</v>
      </c>
      <c r="R53" s="74" t="s">
        <v>189</v>
      </c>
    </row>
    <row r="54" spans="2:18" ht="30.75" thickBot="1" x14ac:dyDescent="0.3">
      <c r="B54" s="122"/>
      <c r="C54" s="120"/>
      <c r="D54" s="43"/>
      <c r="E54" s="43"/>
      <c r="F54" s="43"/>
      <c r="G54" s="44">
        <v>0.8</v>
      </c>
      <c r="H54" s="44"/>
      <c r="I54" s="44"/>
      <c r="J54" s="44"/>
      <c r="K54" s="44"/>
      <c r="L54" s="44"/>
      <c r="M54" s="44"/>
      <c r="N54" s="44"/>
      <c r="O54" s="44"/>
      <c r="P54" s="118"/>
      <c r="Q54" s="44" t="s">
        <v>177</v>
      </c>
      <c r="R54" s="76" t="s">
        <v>178</v>
      </c>
    </row>
    <row r="55" spans="2:18" s="54" customFormat="1" ht="30.75" thickBot="1" x14ac:dyDescent="0.3">
      <c r="B55" s="82" t="s">
        <v>99</v>
      </c>
      <c r="C55" s="71" t="s">
        <v>38</v>
      </c>
      <c r="D55" s="71"/>
      <c r="E55" s="71">
        <v>0.1</v>
      </c>
      <c r="F55" s="71"/>
      <c r="G55" s="71">
        <v>0.2</v>
      </c>
      <c r="H55" s="71"/>
      <c r="I55" s="71"/>
      <c r="J55" s="71"/>
      <c r="K55" s="71"/>
      <c r="L55" s="71"/>
      <c r="M55" s="71"/>
      <c r="N55" s="71"/>
      <c r="O55" s="71"/>
      <c r="P55" s="71">
        <f>SUM(D55:O55)</f>
        <v>0.30000000000000004</v>
      </c>
      <c r="Q55" s="71" t="s">
        <v>179</v>
      </c>
      <c r="R55" s="73" t="s">
        <v>180</v>
      </c>
    </row>
    <row r="56" spans="2:18" ht="60" x14ac:dyDescent="0.25">
      <c r="B56" s="115" t="s">
        <v>101</v>
      </c>
      <c r="C56" s="117" t="s">
        <v>38</v>
      </c>
      <c r="D56" s="60"/>
      <c r="E56" s="60"/>
      <c r="F56" s="60"/>
      <c r="G56" s="51"/>
      <c r="H56" s="51"/>
      <c r="I56" s="51">
        <v>0.5</v>
      </c>
      <c r="J56" s="51">
        <v>0.5</v>
      </c>
      <c r="K56" s="51"/>
      <c r="L56" s="51"/>
      <c r="M56" s="51"/>
      <c r="N56" s="51"/>
      <c r="O56" s="51"/>
      <c r="P56" s="117">
        <f>SUM(D56:O59)</f>
        <v>10.900000000000002</v>
      </c>
      <c r="Q56" s="51" t="s">
        <v>188</v>
      </c>
      <c r="R56" s="74" t="s">
        <v>189</v>
      </c>
    </row>
    <row r="57" spans="2:18" ht="30" x14ac:dyDescent="0.25">
      <c r="B57" s="119"/>
      <c r="C57" s="120"/>
      <c r="D57" s="61"/>
      <c r="E57" s="61"/>
      <c r="F57" s="61"/>
      <c r="G57" s="62">
        <v>0.8</v>
      </c>
      <c r="H57" s="62"/>
      <c r="I57" s="62"/>
      <c r="J57" s="62"/>
      <c r="K57" s="62"/>
      <c r="L57" s="62"/>
      <c r="M57" s="62"/>
      <c r="N57" s="62"/>
      <c r="O57" s="62"/>
      <c r="P57" s="120"/>
      <c r="Q57" s="62" t="s">
        <v>177</v>
      </c>
      <c r="R57" s="75" t="s">
        <v>178</v>
      </c>
    </row>
    <row r="58" spans="2:18" ht="90" x14ac:dyDescent="0.25">
      <c r="B58" s="119"/>
      <c r="C58" s="120"/>
      <c r="D58" s="61"/>
      <c r="E58" s="61"/>
      <c r="F58" s="61"/>
      <c r="G58" s="62">
        <v>1</v>
      </c>
      <c r="H58" s="62"/>
      <c r="I58" s="62">
        <v>0.6</v>
      </c>
      <c r="J58" s="62">
        <v>1</v>
      </c>
      <c r="K58" s="62"/>
      <c r="L58" s="62">
        <v>1</v>
      </c>
      <c r="M58" s="62"/>
      <c r="N58" s="62"/>
      <c r="O58" s="62"/>
      <c r="P58" s="120"/>
      <c r="Q58" s="62" t="s">
        <v>192</v>
      </c>
      <c r="R58" s="75" t="s">
        <v>193</v>
      </c>
    </row>
    <row r="59" spans="2:18" ht="30.75" thickBot="1" x14ac:dyDescent="0.3">
      <c r="B59" s="116"/>
      <c r="C59" s="118"/>
      <c r="D59" s="55"/>
      <c r="E59" s="55"/>
      <c r="F59" s="55"/>
      <c r="G59" s="56">
        <v>1.5</v>
      </c>
      <c r="H59" s="56">
        <v>2.2000000000000002</v>
      </c>
      <c r="I59" s="56"/>
      <c r="J59" s="56">
        <v>1.8</v>
      </c>
      <c r="K59" s="56"/>
      <c r="L59" s="56"/>
      <c r="M59" s="56"/>
      <c r="N59" s="56"/>
      <c r="O59" s="56"/>
      <c r="P59" s="118"/>
      <c r="Q59" s="56" t="s">
        <v>179</v>
      </c>
      <c r="R59" s="83" t="s">
        <v>180</v>
      </c>
    </row>
    <row r="60" spans="2:18" x14ac:dyDescent="0.25">
      <c r="P60" s="41">
        <f>SUM(P7:P59)</f>
        <v>62.85499999999999</v>
      </c>
    </row>
  </sheetData>
  <mergeCells count="33">
    <mergeCell ref="B56:B59"/>
    <mergeCell ref="C56:C59"/>
    <mergeCell ref="P56:P59"/>
    <mergeCell ref="B44:B49"/>
    <mergeCell ref="C44:C49"/>
    <mergeCell ref="P44:P49"/>
    <mergeCell ref="B53:B54"/>
    <mergeCell ref="C53:C54"/>
    <mergeCell ref="P53:P54"/>
    <mergeCell ref="B37:B39"/>
    <mergeCell ref="C37:C39"/>
    <mergeCell ref="P37:P39"/>
    <mergeCell ref="B40:B41"/>
    <mergeCell ref="C40:C41"/>
    <mergeCell ref="P40:P41"/>
    <mergeCell ref="B19:B25"/>
    <mergeCell ref="C19:C25"/>
    <mergeCell ref="P19:P25"/>
    <mergeCell ref="B34:B35"/>
    <mergeCell ref="C34:C35"/>
    <mergeCell ref="P34:P35"/>
    <mergeCell ref="B8:B9"/>
    <mergeCell ref="C8:C9"/>
    <mergeCell ref="P8:P9"/>
    <mergeCell ref="B12:B16"/>
    <mergeCell ref="C12:C16"/>
    <mergeCell ref="P12:P16"/>
    <mergeCell ref="R5:R6"/>
    <mergeCell ref="B5:B6"/>
    <mergeCell ref="C5:C6"/>
    <mergeCell ref="D5:O5"/>
    <mergeCell ref="P5:P6"/>
    <mergeCell ref="Q5: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график поставки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Мигранова Регина Фангизовна</cp:lastModifiedBy>
  <cp:lastPrinted>2014-11-22T10:18:17Z</cp:lastPrinted>
  <dcterms:created xsi:type="dcterms:W3CDTF">2013-12-19T08:11:42Z</dcterms:created>
  <dcterms:modified xsi:type="dcterms:W3CDTF">2014-12-05T09:21:18Z</dcterms:modified>
</cp:coreProperties>
</file>